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18-2019\Ready to Post to Web\Web Prep wkg nkd\"/>
    </mc:Choice>
  </mc:AlternateContent>
  <bookViews>
    <workbookView xWindow="0" yWindow="0" windowWidth="24000" windowHeight="9372"/>
  </bookViews>
  <sheets>
    <sheet name="Departmental Data Majors_Space" sheetId="1" r:id="rId1"/>
  </sheets>
  <definedNames>
    <definedName name="_xlnm.Print_Area" localSheetId="0">'Departmental Data Majors_Space'!$A$1:$J$168</definedName>
  </definedNames>
  <calcPr calcId="162913"/>
</workbook>
</file>

<file path=xl/calcChain.xml><?xml version="1.0" encoding="utf-8"?>
<calcChain xmlns="http://schemas.openxmlformats.org/spreadsheetml/2006/main">
  <c r="J112" i="1" l="1"/>
  <c r="D106" i="1"/>
  <c r="E106" i="1"/>
  <c r="H106" i="1"/>
  <c r="J106" i="1"/>
  <c r="D99" i="1"/>
  <c r="E99" i="1"/>
  <c r="H99" i="1"/>
  <c r="J99" i="1"/>
  <c r="D85" i="1"/>
  <c r="E85" i="1"/>
  <c r="H85" i="1"/>
  <c r="J85" i="1"/>
  <c r="D75" i="1"/>
  <c r="E75" i="1"/>
  <c r="H75" i="1"/>
  <c r="J75" i="1"/>
  <c r="J115" i="1" l="1"/>
  <c r="J131" i="1"/>
  <c r="J56" i="1"/>
  <c r="J44" i="1"/>
  <c r="J33" i="1"/>
  <c r="J24" i="1"/>
  <c r="J133" i="1" l="1"/>
  <c r="G131" i="1"/>
  <c r="G133" i="1" s="1"/>
  <c r="H131" i="1"/>
  <c r="H56" i="1"/>
  <c r="H44" i="1"/>
  <c r="H33" i="1"/>
  <c r="H24" i="1"/>
  <c r="H115" i="1" l="1"/>
  <c r="H133" i="1" s="1"/>
  <c r="H139" i="1" s="1"/>
  <c r="F37" i="1"/>
  <c r="F38" i="1"/>
  <c r="F39" i="1"/>
  <c r="F40" i="1"/>
  <c r="F41" i="1"/>
  <c r="F42" i="1"/>
  <c r="F43" i="1"/>
  <c r="F36" i="1"/>
  <c r="E44" i="1"/>
  <c r="F48" i="1"/>
  <c r="F49" i="1"/>
  <c r="F50" i="1"/>
  <c r="F51" i="1"/>
  <c r="F52" i="1"/>
  <c r="F53" i="1"/>
  <c r="F54" i="1"/>
  <c r="F55" i="1"/>
  <c r="F47" i="1"/>
  <c r="E56" i="1"/>
  <c r="F66" i="1"/>
  <c r="F67" i="1"/>
  <c r="F68" i="1"/>
  <c r="F69" i="1"/>
  <c r="F70" i="1"/>
  <c r="F71" i="1"/>
  <c r="F72" i="1"/>
  <c r="F73" i="1"/>
  <c r="F74" i="1"/>
  <c r="F65" i="1"/>
  <c r="F114" i="1"/>
  <c r="F102" i="1"/>
  <c r="F103" i="1"/>
  <c r="F104" i="1"/>
  <c r="F105" i="1"/>
  <c r="F89" i="1"/>
  <c r="F90" i="1"/>
  <c r="F91" i="1"/>
  <c r="F92" i="1"/>
  <c r="F93" i="1"/>
  <c r="F94" i="1"/>
  <c r="F95" i="1"/>
  <c r="F96" i="1"/>
  <c r="F97" i="1"/>
  <c r="F98" i="1"/>
  <c r="F88" i="1"/>
  <c r="F80" i="1"/>
  <c r="F81" i="1"/>
  <c r="F82" i="1"/>
  <c r="F83" i="1"/>
  <c r="F84" i="1"/>
  <c r="F79" i="1"/>
  <c r="F106" i="1" l="1"/>
  <c r="F75" i="1"/>
  <c r="F99" i="1"/>
  <c r="F85" i="1"/>
  <c r="E115" i="1"/>
  <c r="F28" i="1"/>
  <c r="F29" i="1"/>
  <c r="F30" i="1"/>
  <c r="F31" i="1"/>
  <c r="F32" i="1"/>
  <c r="F2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8" i="1"/>
  <c r="E33" i="1"/>
  <c r="E24" i="1"/>
  <c r="F33" i="1" l="1"/>
  <c r="E133" i="1"/>
  <c r="E139" i="1" s="1"/>
  <c r="D56" i="1"/>
  <c r="F56" i="1" s="1"/>
  <c r="D44" i="1"/>
  <c r="F44" i="1" s="1"/>
  <c r="D33" i="1"/>
  <c r="D24" i="1"/>
  <c r="F24" i="1" s="1"/>
  <c r="D115" i="1" l="1"/>
  <c r="D133" i="1" s="1"/>
  <c r="F115" i="1" l="1"/>
  <c r="F133" i="1" s="1"/>
</calcChain>
</file>

<file path=xl/comments1.xml><?xml version="1.0" encoding="utf-8"?>
<comments xmlns="http://schemas.openxmlformats.org/spreadsheetml/2006/main">
  <authors>
    <author>Dobbe, Nadine K [I RES]</author>
  </authors>
  <commentList>
    <comment ref="D23" authorId="0" shapeId="0">
      <text>
        <r>
          <rPr>
            <sz val="8"/>
            <color indexed="81"/>
            <rFont val="Tahoma"/>
            <family val="2"/>
          </rPr>
          <t>includes Global Resource Systems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Business Administration
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 xml:space="preserve">Systems Engineering
</t>
        </r>
      </text>
    </comment>
  </commentList>
</comments>
</file>

<file path=xl/sharedStrings.xml><?xml version="1.0" encoding="utf-8"?>
<sst xmlns="http://schemas.openxmlformats.org/spreadsheetml/2006/main" count="155" uniqueCount="136">
  <si>
    <t>Departmental Data within College: Majors and Assigned Space</t>
  </si>
  <si>
    <t>GRADUATE</t>
  </si>
  <si>
    <t>Agriculture and Life Sciences</t>
  </si>
  <si>
    <t>Ag/Biosystems Engr</t>
  </si>
  <si>
    <t>Ag Education/Studies</t>
  </si>
  <si>
    <t>Agronomy</t>
  </si>
  <si>
    <t>Animal Science</t>
  </si>
  <si>
    <t>Bioch/Bioph Molc Biol</t>
  </si>
  <si>
    <t>Ecol Evol/Org Biol</t>
  </si>
  <si>
    <t>Economics</t>
  </si>
  <si>
    <t>Entomology</t>
  </si>
  <si>
    <t>Food Sci/Human Nutr</t>
  </si>
  <si>
    <t>Gen Dvmt/Cell Biol</t>
  </si>
  <si>
    <t>Horticulture</t>
  </si>
  <si>
    <t>Nat Res Ecol &amp; Mgmt</t>
  </si>
  <si>
    <t>Plant Path &amp; Micro</t>
  </si>
  <si>
    <t>Sociology</t>
  </si>
  <si>
    <t>Biology Majors</t>
  </si>
  <si>
    <t>Agriculture – General</t>
  </si>
  <si>
    <t xml:space="preserve">  Agriculture Total</t>
  </si>
  <si>
    <t>Business</t>
  </si>
  <si>
    <t>Accounting</t>
  </si>
  <si>
    <t>Finance</t>
  </si>
  <si>
    <t>Management</t>
  </si>
  <si>
    <t>Marketing</t>
  </si>
  <si>
    <t>Supply Chain/Info Sys</t>
  </si>
  <si>
    <t>Business – General</t>
  </si>
  <si>
    <t xml:space="preserve">  Business Total</t>
  </si>
  <si>
    <t>Design</t>
  </si>
  <si>
    <t>Architecture</t>
  </si>
  <si>
    <t>Community/Region Plan</t>
  </si>
  <si>
    <t>Landscape Architecture</t>
  </si>
  <si>
    <t>Design – General</t>
  </si>
  <si>
    <t xml:space="preserve">  Design Total</t>
  </si>
  <si>
    <t>Engineering</t>
  </si>
  <si>
    <t>Aero Engr/Engr Mech</t>
  </si>
  <si>
    <t>Chem/Bio Engr</t>
  </si>
  <si>
    <t>Civil/Constr/Envir Engr</t>
  </si>
  <si>
    <t>Electr/Computer Engr</t>
  </si>
  <si>
    <t>Indust Manuf/Sys Engr</t>
  </si>
  <si>
    <t>Materials Science/Engr</t>
  </si>
  <si>
    <t>Mechanical Engr</t>
  </si>
  <si>
    <t>Engineering – General</t>
  </si>
  <si>
    <t xml:space="preserve">  Engineering Total</t>
  </si>
  <si>
    <t>Human Sciences</t>
  </si>
  <si>
    <t>App/Events/Hosp Mgmt</t>
  </si>
  <si>
    <t>Human Dvmt/Fam St</t>
  </si>
  <si>
    <t>Kinesiology</t>
  </si>
  <si>
    <t>School of Education</t>
  </si>
  <si>
    <t>Diet/Exercise Majors</t>
  </si>
  <si>
    <t>Pre-Diet/Exercise Majors</t>
  </si>
  <si>
    <t>Early Childhd Ed Majors</t>
  </si>
  <si>
    <t>Human Sci – General</t>
  </si>
  <si>
    <t>Liberal Arts and Sciences</t>
  </si>
  <si>
    <t>Division of Humanities</t>
  </si>
  <si>
    <t>English</t>
  </si>
  <si>
    <t>Greenlee Journ/Comm</t>
  </si>
  <si>
    <t>History</t>
  </si>
  <si>
    <t>Music/Theatre</t>
  </si>
  <si>
    <t>Philosophy/Religious St</t>
  </si>
  <si>
    <t>World Lang/Cultures</t>
  </si>
  <si>
    <t xml:space="preserve">  Humanities Total</t>
  </si>
  <si>
    <t>Chemistry</t>
  </si>
  <si>
    <t>Computer Science</t>
  </si>
  <si>
    <t>Geological/Atmosph Sci</t>
  </si>
  <si>
    <t>Mathematics</t>
  </si>
  <si>
    <t>Physics/Astronomy</t>
  </si>
  <si>
    <t>Statistics</t>
  </si>
  <si>
    <t>Bioinf/Comp Bio Majors</t>
  </si>
  <si>
    <t xml:space="preserve">  Sci Math Total</t>
  </si>
  <si>
    <t>Division of Social Sciences</t>
  </si>
  <si>
    <t>Political Science</t>
  </si>
  <si>
    <t xml:space="preserve">Psychology </t>
  </si>
  <si>
    <t xml:space="preserve">  Social Sci Total</t>
  </si>
  <si>
    <t>Military Sciences</t>
  </si>
  <si>
    <t>Air Force Aerospace St</t>
  </si>
  <si>
    <t>Military Science/Tactics</t>
  </si>
  <si>
    <t>Naval Science/Tactics</t>
  </si>
  <si>
    <t xml:space="preserve">  Military Sci Total</t>
  </si>
  <si>
    <t>Lib Arts/Sci – Gen</t>
  </si>
  <si>
    <t>Veterinary Medicine</t>
  </si>
  <si>
    <t>Veterinary Medicine (D.V.M. Program)</t>
  </si>
  <si>
    <t>Biomedical Sciences</t>
  </si>
  <si>
    <t>Vet Diag/Prod An Med</t>
  </si>
  <si>
    <t>Vet Micro/Prev Med</t>
  </si>
  <si>
    <t>Vet Pathology</t>
  </si>
  <si>
    <t>Vet Med – General</t>
  </si>
  <si>
    <t xml:space="preserve">  Vet Medicine Total</t>
  </si>
  <si>
    <t>All Colleges Total</t>
  </si>
  <si>
    <t>Graphic Design</t>
  </si>
  <si>
    <t>Industrial Design</t>
  </si>
  <si>
    <t>Interior Design</t>
  </si>
  <si>
    <t>Interdepartmental Units/
   Graduate Undeclared</t>
  </si>
  <si>
    <t>Art &amp; Visual Culture</t>
  </si>
  <si>
    <t>Pre-Early Childhd Ed Majors</t>
  </si>
  <si>
    <t>Office of Institutional Research (Source: ISU eData warehouse; Office of the Registrar; Facilities, Planning and Management)</t>
  </si>
  <si>
    <t>Division of Science &amp; Mathematics</t>
  </si>
  <si>
    <t>Vet Clinical Sciences</t>
  </si>
  <si>
    <r>
      <t>1ST AND 2ND
MAJORS</t>
    </r>
    <r>
      <rPr>
        <sz val="4"/>
        <rFont val="Univers 55"/>
      </rPr>
      <t xml:space="preserve"> </t>
    </r>
    <r>
      <rPr>
        <vertAlign val="superscript"/>
        <sz val="9"/>
        <rFont val="Univers 55"/>
      </rPr>
      <t>4</t>
    </r>
  </si>
  <si>
    <r>
      <t>2ND MAJOR</t>
    </r>
    <r>
      <rPr>
        <sz val="4"/>
        <rFont val="Univers 55"/>
      </rPr>
      <t xml:space="preserve"> </t>
    </r>
    <r>
      <rPr>
        <vertAlign val="superscript"/>
        <sz val="9"/>
        <rFont val="Univers 55"/>
      </rPr>
      <t>3</t>
    </r>
  </si>
  <si>
    <r>
      <t>1ST MAJOR</t>
    </r>
    <r>
      <rPr>
        <sz val="4"/>
        <rFont val="Univers 55"/>
      </rPr>
      <t xml:space="preserve"> </t>
    </r>
    <r>
      <rPr>
        <vertAlign val="superscript"/>
        <sz val="9"/>
        <rFont val="Univers 55"/>
      </rPr>
      <t>2</t>
    </r>
  </si>
  <si>
    <r>
      <t>NET ASSIGNABLE SQUARE FEET</t>
    </r>
    <r>
      <rPr>
        <sz val="4"/>
        <rFont val="Univers 55"/>
      </rPr>
      <t xml:space="preserve"> </t>
    </r>
    <r>
      <rPr>
        <vertAlign val="superscript"/>
        <sz val="9"/>
        <rFont val="Univers 55"/>
      </rPr>
      <t>5</t>
    </r>
  </si>
  <si>
    <r>
      <t>COLLEGE/DEPARTMENT</t>
    </r>
    <r>
      <rPr>
        <sz val="4"/>
        <rFont val="Univers 55"/>
      </rPr>
      <t xml:space="preserve"> </t>
    </r>
    <r>
      <rPr>
        <vertAlign val="superscript"/>
        <sz val="9"/>
        <rFont val="Univers 55"/>
      </rPr>
      <t>1</t>
    </r>
  </si>
  <si>
    <t>DVM</t>
  </si>
  <si>
    <r>
      <t>COLLEGE/DEPARTMENT</t>
    </r>
    <r>
      <rPr>
        <sz val="4"/>
        <rFont val="Univers 55"/>
      </rPr>
      <t xml:space="preserve"> </t>
    </r>
    <r>
      <rPr>
        <vertAlign val="superscript"/>
        <sz val="9"/>
        <rFont val="Univers 55"/>
        <family val="2"/>
      </rPr>
      <t>1</t>
    </r>
  </si>
  <si>
    <r>
      <t>1ST MAJOR</t>
    </r>
    <r>
      <rPr>
        <sz val="4"/>
        <rFont val="Univers 55"/>
      </rPr>
      <t xml:space="preserve"> </t>
    </r>
    <r>
      <rPr>
        <vertAlign val="superscript"/>
        <sz val="9"/>
        <rFont val="Univers 55"/>
        <family val="2"/>
      </rPr>
      <t>2</t>
    </r>
  </si>
  <si>
    <r>
      <t>2ND MAJOR</t>
    </r>
    <r>
      <rPr>
        <sz val="4"/>
        <rFont val="Univers 55"/>
      </rPr>
      <t xml:space="preserve"> </t>
    </r>
    <r>
      <rPr>
        <vertAlign val="superscript"/>
        <sz val="9"/>
        <rFont val="Univers 55"/>
        <family val="2"/>
      </rPr>
      <t>3</t>
    </r>
  </si>
  <si>
    <r>
      <t>1ST AND 2ND
MAJORS</t>
    </r>
    <r>
      <rPr>
        <sz val="4"/>
        <rFont val="Univers 55"/>
      </rPr>
      <t xml:space="preserve"> </t>
    </r>
    <r>
      <rPr>
        <vertAlign val="superscript"/>
        <sz val="9"/>
        <rFont val="Univers 55"/>
        <family val="2"/>
      </rPr>
      <t>4</t>
    </r>
  </si>
  <si>
    <r>
      <t>NET ASSIGNABLE SQUARE FEET</t>
    </r>
    <r>
      <rPr>
        <sz val="4"/>
        <rFont val="Univers 55"/>
      </rPr>
      <t xml:space="preserve"> </t>
    </r>
    <r>
      <rPr>
        <vertAlign val="superscript"/>
        <sz val="9"/>
        <rFont val="Univers 55"/>
        <family val="2"/>
      </rPr>
      <t>5</t>
    </r>
  </si>
  <si>
    <t>Fall 2018, continued</t>
  </si>
  <si>
    <t>Fall 2018</t>
  </si>
  <si>
    <t>Last Updated:  9/28/2018</t>
  </si>
  <si>
    <r>
      <rPr>
        <vertAlign val="superscript"/>
        <sz val="10"/>
        <rFont val="Univers 55"/>
      </rPr>
      <t>1</t>
    </r>
    <r>
      <rPr>
        <vertAlign val="superscript"/>
        <sz val="9"/>
        <rFont val="Univers LT Std 55"/>
        <family val="2"/>
      </rPr>
      <t xml:space="preserve"> </t>
    </r>
    <r>
      <rPr>
        <sz val="8"/>
        <rFont val="Univers LT Std 55"/>
        <family val="2"/>
      </rPr>
      <t xml:space="preserve">Data for departments administered by two colleges are shown separately for each administering college.   </t>
    </r>
  </si>
  <si>
    <r>
      <rPr>
        <vertAlign val="superscript"/>
        <sz val="10"/>
        <rFont val="Univers 55"/>
      </rPr>
      <t>2</t>
    </r>
    <r>
      <rPr>
        <sz val="8"/>
        <rFont val="Univers LT Std 55"/>
        <family val="2"/>
      </rPr>
      <t xml:space="preserve"> Number of undergraduate students enrolled; summarized by the college and/or academic department administering </t>
    </r>
  </si>
  <si>
    <t xml:space="preserve">  the student's primary (1st) Major.</t>
  </si>
  <si>
    <r>
      <rPr>
        <vertAlign val="superscript"/>
        <sz val="10"/>
        <rFont val="Univers 55"/>
      </rPr>
      <t>3</t>
    </r>
    <r>
      <rPr>
        <sz val="8"/>
        <rFont val="Univers LT Std 55"/>
        <family val="2"/>
      </rPr>
      <t xml:space="preserve"> Number of undergraduate students who declared a second (2nd) Major; summarized by the college and/or academic </t>
    </r>
  </si>
  <si>
    <t xml:space="preserve">  department administering the second (2nd) Major.</t>
  </si>
  <si>
    <r>
      <rPr>
        <vertAlign val="superscript"/>
        <sz val="10"/>
        <rFont val="Univers 55"/>
      </rPr>
      <t>4</t>
    </r>
    <r>
      <rPr>
        <sz val="8"/>
        <rFont val="Univers LT Std 55"/>
        <family val="2"/>
      </rPr>
      <t xml:space="preserve"> Total number of students who carried a primary (1st) or second (2nd) Major administered by the specified college </t>
    </r>
  </si>
  <si>
    <t xml:space="preserve">   and/or academic department.</t>
  </si>
  <si>
    <r>
      <rPr>
        <vertAlign val="superscript"/>
        <sz val="10"/>
        <rFont val="Univers 55"/>
      </rPr>
      <t>5</t>
    </r>
    <r>
      <rPr>
        <sz val="8"/>
        <rFont val="Univers LT Std 55"/>
        <family val="2"/>
      </rPr>
      <t xml:space="preserve"> Net Assignable Square Feet (NASF) includes space assigned to centers within a specific department or college.  </t>
    </r>
  </si>
  <si>
    <r>
      <t>––––––––––UNDERGRADUATE</t>
    </r>
    <r>
      <rPr>
        <b/>
        <sz val="8"/>
        <color indexed="8"/>
        <rFont val="Univers LT Std 45 Light"/>
        <family val="2"/>
      </rPr>
      <t>––––––––––</t>
    </r>
  </si>
  <si>
    <t>–––––––––––––––––––––––––––MAJORS––––––––––––––––––––––––––</t>
  </si>
  <si>
    <r>
      <t>–––––––––––UNDERGRADUATE</t>
    </r>
    <r>
      <rPr>
        <b/>
        <sz val="8"/>
        <color indexed="8"/>
        <rFont val="Univers LT Std 45 Light"/>
        <family val="2"/>
      </rPr>
      <t>–––––––––––––</t>
    </r>
  </si>
  <si>
    <r>
      <t>COLLEGE/DEPARTMENT</t>
    </r>
    <r>
      <rPr>
        <sz val="8"/>
        <rFont val="Univers 55"/>
        <family val="2"/>
      </rPr>
      <t xml:space="preserve"> </t>
    </r>
    <r>
      <rPr>
        <vertAlign val="superscript"/>
        <sz val="8"/>
        <rFont val="Univers 55"/>
        <family val="2"/>
      </rPr>
      <t>1</t>
    </r>
  </si>
  <si>
    <r>
      <t>2ND      MAJOR</t>
    </r>
    <r>
      <rPr>
        <sz val="4"/>
        <rFont val="Univers 55"/>
      </rPr>
      <t xml:space="preserve"> </t>
    </r>
    <r>
      <rPr>
        <vertAlign val="superscript"/>
        <sz val="9"/>
        <rFont val="Univers 55"/>
      </rPr>
      <t>3</t>
    </r>
  </si>
  <si>
    <t xml:space="preserve">  Human Sciences Total</t>
  </si>
  <si>
    <t xml:space="preserve">  Liberal Arts and Sciences Total</t>
  </si>
  <si>
    <t xml:space="preserve">  Departments administered by the College of Agriculture and Life Sciences and the College of Liberal Arts and Sciences:</t>
  </si>
  <si>
    <t xml:space="preserve">  Biochemistry, Biophysics and Molecular Biology; Economics; Ecology, Evolution and Organismal Biology; Genetics, </t>
  </si>
  <si>
    <t xml:space="preserve">  Development and Cell Biology; and Sociology. Department administered by the College of Agriculture and Life Sciences </t>
  </si>
  <si>
    <t xml:space="preserve">  and the College of Engineering: Agricultural and Biosystems Engineering. Department administered by the College of </t>
  </si>
  <si>
    <t xml:space="preserve">  Agriculture and Life Sciences and the College of Human Sciences: Food Science and Human Nutrition.</t>
  </si>
  <si>
    <t xml:space="preserve">   In Veterinary Medicine, Veterinary Clinical Sciences includes the Veterinary Medical Center NASF.</t>
  </si>
  <si>
    <r>
      <rPr>
        <vertAlign val="superscript"/>
        <sz val="10"/>
        <rFont val="Univers 55"/>
      </rPr>
      <t>7</t>
    </r>
    <r>
      <rPr>
        <sz val="8"/>
        <rFont val="Univers LT Std 55"/>
        <family val="2"/>
      </rPr>
      <t xml:space="preserve"> Beginning Fall 2018, Intensive English Orientation Program (IEOP) students are excluded from this table.</t>
    </r>
  </si>
  <si>
    <r>
      <t>University Total</t>
    </r>
    <r>
      <rPr>
        <vertAlign val="superscript"/>
        <sz val="10"/>
        <rFont val="Univers 45 Light"/>
      </rPr>
      <t>6, 7</t>
    </r>
  </si>
  <si>
    <r>
      <rPr>
        <vertAlign val="superscript"/>
        <sz val="10"/>
        <rFont val="Univers 55"/>
      </rPr>
      <t>6</t>
    </r>
    <r>
      <rPr>
        <sz val="8"/>
        <rFont val="Univers LT Std 55"/>
        <family val="2"/>
      </rPr>
      <t xml:space="preserve"> Beginning Fall 2018, all Post Docs are excluded from this table.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</si>
</sst>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??,??0"/>
    <numFmt numFmtId="165" formatCode="??0"/>
    <numFmt numFmtId="166" formatCode="??,??0"/>
    <numFmt numFmtId="167" formatCode="?,???,??0"/>
    <numFmt numFmtId="168" formatCode="?,??0"/>
  </numFmts>
  <fonts count="49">
    <font>
      <sz val="10"/>
      <name val="Univers 55"/>
      <family val="2"/>
    </font>
    <font>
      <sz val="7"/>
      <name val="Univers 55"/>
      <family val="2"/>
    </font>
    <font>
      <sz val="7"/>
      <color indexed="10"/>
      <name val="Univers 55"/>
      <family val="2"/>
    </font>
    <font>
      <b/>
      <sz val="14"/>
      <name val="Univers 55"/>
      <family val="2"/>
    </font>
    <font>
      <sz val="14"/>
      <color indexed="10"/>
      <name val="Univers 75 Black"/>
    </font>
    <font>
      <i/>
      <sz val="10"/>
      <name val="Berkeley"/>
      <family val="1"/>
    </font>
    <font>
      <sz val="7"/>
      <color indexed="10"/>
      <name val="Univers 75 Black"/>
    </font>
    <font>
      <i/>
      <sz val="8"/>
      <name val="Berkeley"/>
      <family val="1"/>
    </font>
    <font>
      <sz val="8"/>
      <color indexed="10"/>
      <name val="Univers 75 Black"/>
    </font>
    <font>
      <sz val="8"/>
      <name val="Univers 55"/>
      <family val="2"/>
    </font>
    <font>
      <b/>
      <sz val="8"/>
      <color indexed="10"/>
      <name val="Univers 55"/>
      <family val="2"/>
    </font>
    <font>
      <b/>
      <sz val="8"/>
      <name val="Univers 55"/>
      <family val="2"/>
    </font>
    <font>
      <vertAlign val="superscript"/>
      <sz val="9"/>
      <name val="Univers 55"/>
      <family val="2"/>
    </font>
    <font>
      <b/>
      <sz val="8"/>
      <name val="Univers 45 Light"/>
      <family val="2"/>
    </font>
    <font>
      <sz val="8"/>
      <color indexed="10"/>
      <name val="Univers 55"/>
      <family val="2"/>
    </font>
    <font>
      <b/>
      <sz val="8"/>
      <color indexed="10"/>
      <name val="Univers 45 Light"/>
      <family val="2"/>
    </font>
    <font>
      <sz val="8"/>
      <color indexed="10"/>
      <name val="Univers 65 Bold"/>
    </font>
    <font>
      <sz val="8"/>
      <name val="Univers 65 Bold"/>
    </font>
    <font>
      <sz val="8"/>
      <name val="Univers 45 Light"/>
      <family val="2"/>
    </font>
    <font>
      <vertAlign val="superscript"/>
      <sz val="8"/>
      <name val="Univers 55"/>
      <family val="2"/>
    </font>
    <font>
      <sz val="9"/>
      <name val="Univers 55"/>
      <family val="2"/>
    </font>
    <font>
      <sz val="10"/>
      <color indexed="10"/>
      <name val="Berkeley Italic"/>
    </font>
    <font>
      <sz val="8"/>
      <color indexed="10"/>
      <name val="Berkeley Italic"/>
    </font>
    <font>
      <sz val="8"/>
      <name val="Berkeley Italic"/>
    </font>
    <font>
      <sz val="9"/>
      <color indexed="10"/>
      <name val="Univers 55"/>
      <family val="2"/>
    </font>
    <font>
      <b/>
      <sz val="9"/>
      <color indexed="81"/>
      <name val="Tahoma"/>
      <family val="2"/>
    </font>
    <font>
      <b/>
      <sz val="8"/>
      <color theme="1"/>
      <name val="Univers 55"/>
      <family val="2"/>
    </font>
    <font>
      <b/>
      <sz val="8"/>
      <color theme="1"/>
      <name val="Univers 45 Light"/>
      <family val="2"/>
    </font>
    <font>
      <sz val="8"/>
      <color theme="1"/>
      <name val="Univers 65 Bold"/>
    </font>
    <font>
      <vertAlign val="superscript"/>
      <sz val="9"/>
      <color theme="1"/>
      <name val="Univers 55"/>
      <family val="2"/>
    </font>
    <font>
      <sz val="9"/>
      <color theme="1"/>
      <name val="Univers 55"/>
      <family val="2"/>
    </font>
    <font>
      <sz val="8"/>
      <color theme="0"/>
      <name val="Univers 55"/>
      <family val="2"/>
    </font>
    <font>
      <sz val="8"/>
      <color theme="1"/>
      <name val="Univers 55"/>
      <family val="2"/>
    </font>
    <font>
      <b/>
      <sz val="9"/>
      <name val="Univers 45 Light"/>
      <family val="2"/>
    </font>
    <font>
      <sz val="8"/>
      <color indexed="81"/>
      <name val="Tahoma"/>
      <family val="2"/>
    </font>
    <font>
      <vertAlign val="superscript"/>
      <sz val="9"/>
      <name val="Univers 55"/>
    </font>
    <font>
      <sz val="4"/>
      <name val="Univers 55"/>
    </font>
    <font>
      <sz val="10"/>
      <color theme="1"/>
      <name val="Univers 55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vertAlign val="superscript"/>
      <sz val="10"/>
      <name val="Univers 55"/>
    </font>
    <font>
      <b/>
      <sz val="8"/>
      <name val="Univers LT Std 45 Light"/>
      <family val="2"/>
    </font>
    <font>
      <b/>
      <sz val="8"/>
      <color indexed="8"/>
      <name val="Univers LT Std 45 Light"/>
      <family val="2"/>
    </font>
    <font>
      <b/>
      <sz val="10"/>
      <name val="Univers 45 Light"/>
      <family val="2"/>
    </font>
    <font>
      <sz val="10"/>
      <color indexed="10"/>
      <name val="Univers 55"/>
      <family val="2"/>
    </font>
    <font>
      <b/>
      <sz val="10"/>
      <color indexed="10"/>
      <name val="Univers 45 Light"/>
      <family val="2"/>
    </font>
    <font>
      <vertAlign val="superscript"/>
      <sz val="10"/>
      <name val="Univers 45 Light"/>
    </font>
    <font>
      <sz val="8"/>
      <name val="Univers 45 Light"/>
    </font>
    <font>
      <i/>
      <sz val="9"/>
      <name val="Berkeley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165" fontId="6" fillId="2" borderId="0" xfId="0" applyNumberFormat="1" applyFont="1" applyFill="1" applyBorder="1" applyAlignment="1"/>
    <xf numFmtId="167" fontId="6" fillId="2" borderId="0" xfId="0" applyNumberFormat="1" applyFont="1" applyFill="1" applyBorder="1" applyAlignment="1">
      <alignment horizontal="center"/>
    </xf>
    <xf numFmtId="0" fontId="9" fillId="0" borderId="0" xfId="0" applyFont="1"/>
    <xf numFmtId="167" fontId="8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/>
    <xf numFmtId="164" fontId="10" fillId="2" borderId="0" xfId="0" applyNumberFormat="1" applyFont="1" applyFill="1" applyBorder="1" applyAlignment="1">
      <alignment horizontal="center"/>
    </xf>
    <xf numFmtId="167" fontId="26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2" borderId="0" xfId="0" applyFont="1" applyFill="1" applyBorder="1" applyAlignment="1"/>
    <xf numFmtId="166" fontId="14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9" fillId="0" borderId="0" xfId="0" applyFont="1" applyBorder="1"/>
    <xf numFmtId="165" fontId="14" fillId="2" borderId="0" xfId="0" applyNumberFormat="1" applyFont="1" applyFill="1" applyBorder="1" applyAlignment="1">
      <alignment horizontal="center"/>
    </xf>
    <xf numFmtId="0" fontId="9" fillId="0" borderId="1" xfId="0" applyFont="1" applyBorder="1"/>
    <xf numFmtId="0" fontId="13" fillId="2" borderId="0" xfId="0" applyFont="1" applyFill="1" applyBorder="1" applyAlignment="1" applyProtection="1"/>
    <xf numFmtId="165" fontId="15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/>
    </xf>
    <xf numFmtId="165" fontId="13" fillId="2" borderId="0" xfId="0" applyNumberFormat="1" applyFont="1" applyFill="1" applyBorder="1" applyAlignment="1">
      <alignment horizontal="center"/>
    </xf>
    <xf numFmtId="167" fontId="13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/>
    <xf numFmtId="0" fontId="8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right"/>
    </xf>
    <xf numFmtId="166" fontId="14" fillId="2" borderId="0" xfId="0" applyNumberFormat="1" applyFont="1" applyFill="1" applyBorder="1" applyAlignment="1" applyProtection="1">
      <alignment horizontal="center"/>
    </xf>
    <xf numFmtId="167" fontId="14" fillId="2" borderId="0" xfId="0" applyNumberFormat="1" applyFont="1" applyFill="1" applyBorder="1" applyAlignment="1" applyProtection="1">
      <alignment horizontal="center"/>
    </xf>
    <xf numFmtId="166" fontId="13" fillId="2" borderId="0" xfId="0" applyNumberFormat="1" applyFont="1" applyFill="1" applyBorder="1" applyAlignment="1">
      <alignment horizontal="center"/>
    </xf>
    <xf numFmtId="166" fontId="13" fillId="2" borderId="0" xfId="0" applyNumberFormat="1" applyFont="1" applyFill="1" applyBorder="1" applyAlignment="1">
      <alignment horizontal="right"/>
    </xf>
    <xf numFmtId="164" fontId="13" fillId="2" borderId="0" xfId="0" applyNumberFormat="1" applyFont="1" applyFill="1" applyBorder="1" applyAlignment="1" applyProtection="1"/>
    <xf numFmtId="164" fontId="15" fillId="2" borderId="0" xfId="0" applyNumberFormat="1" applyFont="1" applyFill="1" applyBorder="1" applyAlignment="1"/>
    <xf numFmtId="0" fontId="9" fillId="2" borderId="0" xfId="0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Alignment="1">
      <alignment horizontal="center"/>
    </xf>
    <xf numFmtId="166" fontId="14" fillId="2" borderId="0" xfId="0" applyNumberFormat="1" applyFont="1" applyFill="1" applyAlignment="1">
      <alignment horizontal="right"/>
    </xf>
    <xf numFmtId="165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 applyBorder="1" applyAlignment="1">
      <alignment horizontal="right"/>
    </xf>
    <xf numFmtId="167" fontId="14" fillId="2" borderId="0" xfId="0" applyNumberFormat="1" applyFont="1" applyFill="1" applyBorder="1" applyAlignment="1">
      <alignment horizontal="center"/>
    </xf>
    <xf numFmtId="165" fontId="15" fillId="2" borderId="0" xfId="0" applyNumberFormat="1" applyFont="1" applyFill="1" applyBorder="1" applyAlignment="1" applyProtection="1">
      <alignment horizontal="center"/>
    </xf>
    <xf numFmtId="166" fontId="13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66" fontId="16" fillId="2" borderId="0" xfId="0" applyNumberFormat="1" applyFont="1" applyFill="1" applyBorder="1" applyAlignment="1">
      <alignment horizontal="center"/>
    </xf>
    <xf numFmtId="167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right"/>
    </xf>
    <xf numFmtId="167" fontId="27" fillId="2" borderId="0" xfId="0" applyNumberFormat="1" applyFont="1" applyFill="1" applyBorder="1" applyAlignment="1">
      <alignment horizontal="center"/>
    </xf>
    <xf numFmtId="167" fontId="15" fillId="2" borderId="0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 applyProtection="1"/>
    <xf numFmtId="166" fontId="16" fillId="2" borderId="1" xfId="0" applyNumberFormat="1" applyFont="1" applyFill="1" applyBorder="1" applyAlignment="1">
      <alignment horizontal="center"/>
    </xf>
    <xf numFmtId="165" fontId="16" fillId="2" borderId="1" xfId="0" applyNumberFormat="1" applyFont="1" applyFill="1" applyBorder="1" applyAlignment="1">
      <alignment horizontal="center"/>
    </xf>
    <xf numFmtId="167" fontId="16" fillId="2" borderId="1" xfId="0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/>
    <xf numFmtId="166" fontId="13" fillId="2" borderId="0" xfId="0" applyNumberFormat="1" applyFont="1" applyFill="1" applyBorder="1" applyAlignment="1" applyProtection="1">
      <alignment horizontal="center"/>
    </xf>
    <xf numFmtId="166" fontId="13" fillId="2" borderId="0" xfId="0" applyNumberFormat="1" applyFont="1" applyFill="1" applyBorder="1" applyAlignment="1" applyProtection="1">
      <alignment horizontal="right"/>
    </xf>
    <xf numFmtId="165" fontId="13" fillId="2" borderId="0" xfId="0" applyNumberFormat="1" applyFont="1" applyFill="1" applyBorder="1" applyAlignment="1" applyProtection="1">
      <alignment horizontal="center"/>
    </xf>
    <xf numFmtId="167" fontId="13" fillId="2" borderId="0" xfId="0" applyNumberFormat="1" applyFont="1" applyFill="1" applyBorder="1" applyAlignment="1" applyProtection="1">
      <alignment horizontal="center"/>
    </xf>
    <xf numFmtId="0" fontId="1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166" fontId="16" fillId="2" borderId="1" xfId="0" applyNumberFormat="1" applyFont="1" applyFill="1" applyBorder="1" applyAlignment="1" applyProtection="1">
      <alignment horizontal="center" vertical="center"/>
    </xf>
    <xf numFmtId="166" fontId="17" fillId="2" borderId="1" xfId="0" applyNumberFormat="1" applyFont="1" applyFill="1" applyBorder="1" applyAlignment="1" applyProtection="1">
      <alignment horizontal="center" vertical="center"/>
    </xf>
    <xf numFmtId="166" fontId="17" fillId="2" borderId="1" xfId="0" applyNumberFormat="1" applyFont="1" applyFill="1" applyBorder="1" applyAlignment="1" applyProtection="1">
      <alignment horizontal="right" vertical="center"/>
    </xf>
    <xf numFmtId="165" fontId="17" fillId="2" borderId="1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 applyProtection="1"/>
    <xf numFmtId="166" fontId="16" fillId="2" borderId="0" xfId="0" applyNumberFormat="1" applyFont="1" applyFill="1" applyBorder="1" applyAlignment="1" applyProtection="1">
      <alignment horizontal="center"/>
    </xf>
    <xf numFmtId="165" fontId="16" fillId="2" borderId="0" xfId="0" applyNumberFormat="1" applyFont="1" applyFill="1" applyBorder="1" applyAlignment="1" applyProtection="1">
      <alignment horizontal="center"/>
    </xf>
    <xf numFmtId="167" fontId="16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/>
    <xf numFmtId="0" fontId="19" fillId="2" borderId="0" xfId="0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left"/>
    </xf>
    <xf numFmtId="165" fontId="14" fillId="2" borderId="0" xfId="0" applyNumberFormat="1" applyFont="1" applyFill="1" applyBorder="1" applyAlignment="1">
      <alignment horizontal="left"/>
    </xf>
    <xf numFmtId="166" fontId="14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23" fillId="2" borderId="0" xfId="0" applyFont="1" applyFill="1" applyAlignment="1"/>
    <xf numFmtId="164" fontId="22" fillId="2" borderId="0" xfId="0" applyNumberFormat="1" applyFont="1" applyFill="1" applyBorder="1" applyAlignment="1">
      <alignment horizontal="center"/>
    </xf>
    <xf numFmtId="164" fontId="22" fillId="2" borderId="0" xfId="0" applyNumberFormat="1" applyFont="1" applyFill="1" applyBorder="1" applyAlignment="1">
      <alignment horizontal="right"/>
    </xf>
    <xf numFmtId="165" fontId="22" fillId="2" borderId="0" xfId="0" applyNumberFormat="1" applyFont="1" applyFill="1" applyBorder="1" applyAlignment="1">
      <alignment horizontal="center"/>
    </xf>
    <xf numFmtId="166" fontId="22" fillId="2" borderId="0" xfId="0" applyNumberFormat="1" applyFont="1" applyFill="1" applyBorder="1" applyAlignment="1">
      <alignment horizontal="center"/>
    </xf>
    <xf numFmtId="167" fontId="22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/>
    <xf numFmtId="0" fontId="29" fillId="2" borderId="0" xfId="0" applyFont="1" applyFill="1" applyBorder="1" applyAlignment="1">
      <alignment horizontal="left" wrapText="1"/>
    </xf>
    <xf numFmtId="0" fontId="30" fillId="2" borderId="0" xfId="0" applyFont="1" applyFill="1" applyBorder="1" applyAlignment="1">
      <alignment horizontal="left"/>
    </xf>
    <xf numFmtId="167" fontId="3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/>
    <xf numFmtId="164" fontId="24" fillId="2" borderId="0" xfId="0" applyNumberFormat="1" applyFont="1" applyFill="1" applyBorder="1" applyAlignment="1">
      <alignment horizontal="center"/>
    </xf>
    <xf numFmtId="164" fontId="24" fillId="2" borderId="0" xfId="0" applyNumberFormat="1" applyFont="1" applyFill="1" applyBorder="1" applyAlignment="1">
      <alignment horizontal="right"/>
    </xf>
    <xf numFmtId="165" fontId="24" fillId="2" borderId="0" xfId="0" applyNumberFormat="1" applyFont="1" applyFill="1" applyBorder="1" applyAlignment="1">
      <alignment horizontal="center"/>
    </xf>
    <xf numFmtId="166" fontId="24" fillId="2" borderId="0" xfId="0" applyNumberFormat="1" applyFont="1" applyFill="1" applyBorder="1" applyAlignment="1">
      <alignment horizontal="center"/>
    </xf>
    <xf numFmtId="167" fontId="24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/>
    <xf numFmtId="0" fontId="1" fillId="2" borderId="0" xfId="0" applyFont="1" applyFill="1" applyBorder="1" applyAlignment="1"/>
    <xf numFmtId="0" fontId="2" fillId="2" borderId="0" xfId="0" applyFont="1" applyFill="1" applyBorder="1"/>
    <xf numFmtId="0" fontId="9" fillId="2" borderId="0" xfId="0" applyFont="1" applyFill="1" applyBorder="1" applyAlignment="1" applyProtection="1">
      <alignment vertical="center"/>
    </xf>
    <xf numFmtId="166" fontId="14" fillId="2" borderId="0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center" vertical="center"/>
    </xf>
    <xf numFmtId="168" fontId="9" fillId="2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vertical="center"/>
    </xf>
    <xf numFmtId="167" fontId="9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vertical="center"/>
    </xf>
    <xf numFmtId="165" fontId="14" fillId="2" borderId="0" xfId="0" applyNumberFormat="1" applyFont="1" applyFill="1" applyBorder="1" applyAlignment="1">
      <alignment horizontal="center" vertical="center"/>
    </xf>
    <xf numFmtId="165" fontId="31" fillId="2" borderId="0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vertical="center"/>
    </xf>
    <xf numFmtId="167" fontId="9" fillId="2" borderId="1" xfId="0" applyNumberFormat="1" applyFont="1" applyFill="1" applyBorder="1" applyAlignment="1" applyProtection="1">
      <alignment horizontal="center" vertical="center"/>
    </xf>
    <xf numFmtId="166" fontId="32" fillId="2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165" fontId="15" fillId="2" borderId="0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167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0" fillId="0" borderId="0" xfId="0" applyFont="1" applyAlignment="1"/>
    <xf numFmtId="168" fontId="33" fillId="2" borderId="0" xfId="0" applyNumberFormat="1" applyFont="1" applyFill="1" applyBorder="1" applyAlignment="1">
      <alignment horizontal="center"/>
    </xf>
    <xf numFmtId="166" fontId="27" fillId="2" borderId="0" xfId="0" applyNumberFormat="1" applyFont="1" applyFill="1" applyBorder="1" applyAlignment="1">
      <alignment horizontal="center"/>
    </xf>
    <xf numFmtId="166" fontId="28" fillId="2" borderId="0" xfId="0" applyNumberFormat="1" applyFont="1" applyFill="1" applyBorder="1" applyAlignment="1" applyProtection="1">
      <alignment horizontal="right"/>
    </xf>
    <xf numFmtId="166" fontId="27" fillId="2" borderId="0" xfId="0" applyNumberFormat="1" applyFont="1" applyFill="1" applyBorder="1" applyAlignment="1">
      <alignment horizontal="right"/>
    </xf>
    <xf numFmtId="168" fontId="9" fillId="0" borderId="0" xfId="0" applyNumberFormat="1" applyFont="1"/>
    <xf numFmtId="166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 applyAlignment="1">
      <alignment horizontal="right"/>
    </xf>
    <xf numFmtId="166" fontId="13" fillId="3" borderId="0" xfId="0" applyNumberFormat="1" applyFont="1" applyFill="1" applyBorder="1" applyAlignment="1" applyProtection="1">
      <alignment horizontal="center"/>
    </xf>
    <xf numFmtId="166" fontId="13" fillId="2" borderId="2" xfId="0" applyNumberFormat="1" applyFont="1" applyFill="1" applyBorder="1" applyAlignment="1" applyProtection="1">
      <alignment horizontal="center"/>
    </xf>
    <xf numFmtId="166" fontId="13" fillId="0" borderId="0" xfId="0" applyNumberFormat="1" applyFont="1" applyFill="1" applyBorder="1" applyAlignment="1" applyProtection="1">
      <alignment horizontal="center"/>
    </xf>
    <xf numFmtId="166" fontId="9" fillId="0" borderId="0" xfId="0" applyNumberFormat="1" applyFont="1"/>
    <xf numFmtId="166" fontId="14" fillId="0" borderId="0" xfId="0" applyNumberFormat="1" applyFont="1" applyFill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32" fillId="0" borderId="1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center" vertical="center"/>
    </xf>
    <xf numFmtId="168" fontId="13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4" fontId="21" fillId="2" borderId="0" xfId="0" applyNumberFormat="1" applyFont="1" applyFill="1" applyBorder="1" applyAlignment="1">
      <alignment horizontal="left" vertical="center"/>
    </xf>
    <xf numFmtId="164" fontId="21" fillId="2" borderId="0" xfId="0" applyNumberFormat="1" applyFont="1" applyFill="1" applyBorder="1" applyAlignment="1">
      <alignment horizontal="right" vertical="center"/>
    </xf>
    <xf numFmtId="165" fontId="21" fillId="2" borderId="0" xfId="0" applyNumberFormat="1" applyFont="1" applyFill="1" applyBorder="1" applyAlignment="1">
      <alignment horizontal="left" vertical="center"/>
    </xf>
    <xf numFmtId="166" fontId="21" fillId="2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67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4" fontId="22" fillId="2" borderId="0" xfId="0" applyNumberFormat="1" applyFont="1" applyFill="1" applyBorder="1" applyAlignment="1">
      <alignment horizontal="left" vertical="center"/>
    </xf>
    <xf numFmtId="164" fontId="22" fillId="2" borderId="0" xfId="0" applyNumberFormat="1" applyFont="1" applyFill="1" applyBorder="1" applyAlignment="1">
      <alignment horizontal="right" vertical="center"/>
    </xf>
    <xf numFmtId="165" fontId="22" fillId="2" borderId="0" xfId="0" applyNumberFormat="1" applyFont="1" applyFill="1" applyBorder="1" applyAlignment="1">
      <alignment horizontal="left" vertical="center"/>
    </xf>
    <xf numFmtId="166" fontId="22" fillId="2" borderId="0" xfId="0" applyNumberFormat="1" applyFont="1" applyFill="1" applyBorder="1" applyAlignment="1">
      <alignment horizontal="left" vertical="center"/>
    </xf>
    <xf numFmtId="167" fontId="22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/>
    <xf numFmtId="166" fontId="38" fillId="2" borderId="0" xfId="0" applyNumberFormat="1" applyFont="1" applyFill="1" applyBorder="1" applyAlignment="1">
      <alignment horizontal="center"/>
    </xf>
    <xf numFmtId="0" fontId="38" fillId="2" borderId="0" xfId="0" applyFont="1" applyFill="1" applyBorder="1" applyAlignment="1">
      <alignment vertical="top"/>
    </xf>
    <xf numFmtId="166" fontId="38" fillId="2" borderId="0" xfId="0" applyNumberFormat="1" applyFont="1" applyFill="1" applyBorder="1" applyAlignment="1">
      <alignment horizontal="center" vertical="top"/>
    </xf>
    <xf numFmtId="164" fontId="13" fillId="2" borderId="0" xfId="0" applyNumberFormat="1" applyFont="1" applyFill="1" applyBorder="1" applyAlignment="1" applyProtection="1">
      <alignment vertical="top"/>
    </xf>
    <xf numFmtId="165" fontId="15" fillId="2" borderId="0" xfId="0" applyNumberFormat="1" applyFont="1" applyFill="1" applyBorder="1" applyAlignment="1" applyProtection="1">
      <alignment horizontal="center" vertical="top"/>
    </xf>
    <xf numFmtId="166" fontId="27" fillId="2" borderId="0" xfId="0" applyNumberFormat="1" applyFont="1" applyFill="1" applyBorder="1" applyAlignment="1">
      <alignment horizontal="center" vertical="top"/>
    </xf>
    <xf numFmtId="166" fontId="27" fillId="2" borderId="0" xfId="0" applyNumberFormat="1" applyFont="1" applyFill="1" applyBorder="1" applyAlignment="1">
      <alignment horizontal="right" vertical="top"/>
    </xf>
    <xf numFmtId="165" fontId="13" fillId="2" borderId="0" xfId="0" applyNumberFormat="1" applyFont="1" applyFill="1" applyBorder="1" applyAlignment="1">
      <alignment horizontal="right" vertical="top"/>
    </xf>
    <xf numFmtId="168" fontId="13" fillId="2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167" fontId="13" fillId="2" borderId="0" xfId="0" applyNumberFormat="1" applyFont="1" applyFill="1" applyBorder="1" applyAlignment="1">
      <alignment horizontal="center" vertical="top"/>
    </xf>
    <xf numFmtId="164" fontId="15" fillId="2" borderId="0" xfId="0" applyNumberFormat="1" applyFont="1" applyFill="1" applyBorder="1" applyAlignment="1">
      <alignment vertical="top"/>
    </xf>
    <xf numFmtId="0" fontId="41" fillId="2" borderId="0" xfId="0" applyFont="1" applyFill="1" applyBorder="1" applyAlignment="1">
      <alignment horizontal="center"/>
    </xf>
    <xf numFmtId="0" fontId="33" fillId="2" borderId="1" xfId="0" applyFont="1" applyFill="1" applyBorder="1" applyAlignment="1" applyProtection="1"/>
    <xf numFmtId="0" fontId="13" fillId="2" borderId="1" xfId="0" applyFont="1" applyFill="1" applyBorder="1" applyAlignment="1" applyProtection="1"/>
    <xf numFmtId="166" fontId="14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right"/>
    </xf>
    <xf numFmtId="165" fontId="9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 applyProtection="1">
      <alignment horizontal="center"/>
    </xf>
    <xf numFmtId="167" fontId="9" fillId="2" borderId="1" xfId="0" applyNumberFormat="1" applyFont="1" applyFill="1" applyBorder="1" applyAlignment="1" applyProtection="1">
      <alignment horizontal="center"/>
    </xf>
    <xf numFmtId="0" fontId="11" fillId="2" borderId="3" xfId="0" applyNumberFormat="1" applyFont="1" applyFill="1" applyBorder="1" applyAlignment="1"/>
    <xf numFmtId="0" fontId="10" fillId="2" borderId="3" xfId="0" applyFont="1" applyFill="1" applyBorder="1" applyAlignment="1">
      <alignment horizontal="center"/>
    </xf>
    <xf numFmtId="168" fontId="11" fillId="2" borderId="3" xfId="0" applyNumberFormat="1" applyFont="1" applyFill="1" applyBorder="1" applyAlignment="1">
      <alignment horizontal="center" wrapText="1"/>
    </xf>
    <xf numFmtId="164" fontId="11" fillId="2" borderId="3" xfId="0" applyNumberFormat="1" applyFont="1" applyFill="1" applyBorder="1" applyAlignment="1">
      <alignment horizontal="center"/>
    </xf>
    <xf numFmtId="0" fontId="9" fillId="0" borderId="3" xfId="0" applyFont="1" applyBorder="1" applyAlignment="1"/>
    <xf numFmtId="167" fontId="11" fillId="2" borderId="3" xfId="0" applyNumberFormat="1" applyFont="1" applyFill="1" applyBorder="1" applyAlignment="1">
      <alignment horizontal="center" wrapText="1"/>
    </xf>
    <xf numFmtId="165" fontId="11" fillId="2" borderId="3" xfId="0" applyNumberFormat="1" applyFont="1" applyFill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0" fontId="9" fillId="0" borderId="3" xfId="0" applyFont="1" applyBorder="1"/>
    <xf numFmtId="0" fontId="43" fillId="2" borderId="1" xfId="0" applyFont="1" applyFill="1" applyBorder="1" applyAlignment="1" applyProtection="1"/>
    <xf numFmtId="164" fontId="44" fillId="2" borderId="1" xfId="0" applyNumberFormat="1" applyFont="1" applyFill="1" applyBorder="1" applyAlignment="1">
      <alignment horizontal="center"/>
    </xf>
    <xf numFmtId="164" fontId="44" fillId="2" borderId="1" xfId="0" applyNumberFormat="1" applyFont="1" applyFill="1" applyBorder="1" applyAlignment="1">
      <alignment horizontal="right"/>
    </xf>
    <xf numFmtId="165" fontId="44" fillId="2" borderId="1" xfId="0" applyNumberFormat="1" applyFont="1" applyFill="1" applyBorder="1" applyAlignment="1">
      <alignment horizontal="center"/>
    </xf>
    <xf numFmtId="166" fontId="44" fillId="2" borderId="1" xfId="0" applyNumberFormat="1" applyFont="1" applyFill="1" applyBorder="1" applyAlignment="1" applyProtection="1">
      <alignment horizontal="center"/>
    </xf>
    <xf numFmtId="0" fontId="37" fillId="0" borderId="1" xfId="0" applyFont="1" applyBorder="1"/>
    <xf numFmtId="167" fontId="44" fillId="2" borderId="1" xfId="0" applyNumberFormat="1" applyFont="1" applyFill="1" applyBorder="1" applyAlignment="1" applyProtection="1">
      <alignment horizontal="center"/>
    </xf>
    <xf numFmtId="0" fontId="44" fillId="2" borderId="0" xfId="0" applyFont="1" applyFill="1" applyBorder="1" applyAlignment="1"/>
    <xf numFmtId="0" fontId="0" fillId="0" borderId="0" xfId="0" applyFont="1" applyBorder="1"/>
    <xf numFmtId="166" fontId="44" fillId="2" borderId="1" xfId="0" applyNumberFormat="1" applyFont="1" applyFill="1" applyBorder="1" applyAlignment="1">
      <alignment horizontal="center"/>
    </xf>
    <xf numFmtId="166" fontId="44" fillId="2" borderId="1" xfId="0" applyNumberFormat="1" applyFont="1" applyFill="1" applyBorder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43" fillId="2" borderId="4" xfId="0" applyFont="1" applyFill="1" applyBorder="1" applyAlignment="1" applyProtection="1"/>
    <xf numFmtId="166" fontId="44" fillId="2" borderId="4" xfId="0" applyNumberFormat="1" applyFont="1" applyFill="1" applyBorder="1" applyAlignment="1">
      <alignment horizontal="center"/>
    </xf>
    <xf numFmtId="166" fontId="44" fillId="2" borderId="4" xfId="0" applyNumberFormat="1" applyFont="1" applyFill="1" applyBorder="1" applyAlignment="1">
      <alignment horizontal="right"/>
    </xf>
    <xf numFmtId="165" fontId="44" fillId="2" borderId="4" xfId="0" applyNumberFormat="1" applyFont="1" applyFill="1" applyBorder="1" applyAlignment="1">
      <alignment horizontal="center"/>
    </xf>
    <xf numFmtId="166" fontId="44" fillId="2" borderId="4" xfId="0" applyNumberFormat="1" applyFont="1" applyFill="1" applyBorder="1" applyAlignment="1" applyProtection="1">
      <alignment horizontal="center"/>
    </xf>
    <xf numFmtId="0" fontId="0" fillId="0" borderId="4" xfId="0" applyFont="1" applyBorder="1"/>
    <xf numFmtId="167" fontId="44" fillId="2" borderId="4" xfId="0" applyNumberFormat="1" applyFont="1" applyFill="1" applyBorder="1" applyAlignment="1" applyProtection="1">
      <alignment horizontal="center"/>
    </xf>
    <xf numFmtId="0" fontId="43" fillId="2" borderId="1" xfId="0" applyFont="1" applyFill="1" applyBorder="1" applyAlignment="1" applyProtection="1">
      <alignment horizontal="left"/>
    </xf>
    <xf numFmtId="0" fontId="45" fillId="2" borderId="1" xfId="0" applyFont="1" applyFill="1" applyBorder="1" applyAlignment="1" applyProtection="1">
      <alignment horizontal="center"/>
    </xf>
    <xf numFmtId="0" fontId="45" fillId="2" borderId="1" xfId="0" applyFont="1" applyFill="1" applyBorder="1" applyAlignment="1" applyProtection="1">
      <alignment horizontal="right"/>
    </xf>
    <xf numFmtId="165" fontId="45" fillId="2" borderId="1" xfId="0" applyNumberFormat="1" applyFont="1" applyFill="1" applyBorder="1" applyAlignment="1" applyProtection="1">
      <alignment horizontal="center"/>
    </xf>
    <xf numFmtId="0" fontId="0" fillId="0" borderId="4" xfId="0" applyFont="1" applyBorder="1" applyAlignment="1"/>
    <xf numFmtId="0" fontId="38" fillId="0" borderId="0" xfId="0" applyFont="1" applyFill="1" applyBorder="1" applyAlignment="1"/>
    <xf numFmtId="168" fontId="47" fillId="2" borderId="0" xfId="0" applyNumberFormat="1" applyFont="1" applyFill="1" applyBorder="1" applyAlignment="1">
      <alignment horizontal="center" vertical="center"/>
    </xf>
    <xf numFmtId="0" fontId="48" fillId="2" borderId="0" xfId="0" applyFont="1" applyFill="1" applyAlignment="1">
      <alignment horizontal="left" vertical="center"/>
    </xf>
    <xf numFmtId="168" fontId="11" fillId="2" borderId="3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 applyProtection="1">
      <alignment horizontal="left"/>
    </xf>
    <xf numFmtId="0" fontId="41" fillId="2" borderId="0" xfId="0" applyFont="1" applyFill="1" applyBorder="1" applyAlignment="1">
      <alignment horizontal="left"/>
    </xf>
    <xf numFmtId="0" fontId="13" fillId="2" borderId="0" xfId="0" applyFont="1" applyFill="1" applyBorder="1" applyAlignment="1" applyProtection="1">
      <alignment horizontal="left" wrapText="1"/>
    </xf>
    <xf numFmtId="164" fontId="41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49214</xdr:rowOff>
    </xdr:from>
    <xdr:to>
      <xdr:col>10</xdr:col>
      <xdr:colOff>439</xdr:colOff>
      <xdr:row>1</xdr:row>
      <xdr:rowOff>3344</xdr:rowOff>
    </xdr:to>
    <xdr:grpSp>
      <xdr:nvGrpSpPr>
        <xdr:cNvPr id="2" name="Group 1"/>
        <xdr:cNvGrpSpPr/>
      </xdr:nvGrpSpPr>
      <xdr:grpSpPr>
        <a:xfrm>
          <a:off x="0" y="47690"/>
          <a:ext cx="6934639" cy="142266"/>
          <a:chOff x="0" y="49214"/>
          <a:chExt cx="6609324" cy="144630"/>
        </a:xfrm>
      </xdr:grpSpPr>
      <xdr:pic>
        <xdr:nvPicPr>
          <xdr:cNvPr id="1618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104" y="49214"/>
            <a:ext cx="1057219" cy="96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9" name="Line 3"/>
          <xdr:cNvSpPr>
            <a:spLocks noChangeAspect="1" noChangeShapeType="1"/>
          </xdr:cNvSpPr>
        </xdr:nvSpPr>
        <xdr:spPr bwMode="auto">
          <a:xfrm>
            <a:off x="0" y="193844"/>
            <a:ext cx="660932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57</xdr:row>
      <xdr:rowOff>65943</xdr:rowOff>
    </xdr:from>
    <xdr:to>
      <xdr:col>10</xdr:col>
      <xdr:colOff>0</xdr:colOff>
      <xdr:row>58</xdr:row>
      <xdr:rowOff>1</xdr:rowOff>
    </xdr:to>
    <xdr:grpSp>
      <xdr:nvGrpSpPr>
        <xdr:cNvPr id="1612" name="Group 4"/>
        <xdr:cNvGrpSpPr>
          <a:grpSpLocks noChangeAspect="1"/>
        </xdr:cNvGrpSpPr>
      </xdr:nvGrpSpPr>
      <xdr:grpSpPr bwMode="auto">
        <a:xfrm>
          <a:off x="0" y="9382590"/>
          <a:ext cx="6934200" cy="122195"/>
          <a:chOff x="1" y="19"/>
          <a:chExt cx="919" cy="10"/>
        </a:xfrm>
      </xdr:grpSpPr>
      <xdr:pic>
        <xdr:nvPicPr>
          <xdr:cNvPr id="1616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19"/>
            <a:ext cx="146" cy="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7" name="Line 15"/>
          <xdr:cNvSpPr>
            <a:spLocks noChangeAspect="1" noChangeShapeType="1"/>
          </xdr:cNvSpPr>
        </xdr:nvSpPr>
        <xdr:spPr bwMode="auto">
          <a:xfrm>
            <a:off x="1" y="29"/>
            <a:ext cx="91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116</xdr:row>
      <xdr:rowOff>65943</xdr:rowOff>
    </xdr:from>
    <xdr:to>
      <xdr:col>10</xdr:col>
      <xdr:colOff>0</xdr:colOff>
      <xdr:row>117</xdr:row>
      <xdr:rowOff>1</xdr:rowOff>
    </xdr:to>
    <xdr:grpSp>
      <xdr:nvGrpSpPr>
        <xdr:cNvPr id="11" name="Group 4"/>
        <xdr:cNvGrpSpPr>
          <a:grpSpLocks noChangeAspect="1"/>
        </xdr:cNvGrpSpPr>
      </xdr:nvGrpSpPr>
      <xdr:grpSpPr bwMode="auto">
        <a:xfrm>
          <a:off x="0" y="18560803"/>
          <a:ext cx="6934200" cy="122194"/>
          <a:chOff x="1" y="19"/>
          <a:chExt cx="919" cy="10"/>
        </a:xfrm>
      </xdr:grpSpPr>
      <xdr:pic>
        <xdr:nvPicPr>
          <xdr:cNvPr id="12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19"/>
            <a:ext cx="146" cy="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Line 15"/>
          <xdr:cNvSpPr>
            <a:spLocks noChangeAspect="1" noChangeShapeType="1"/>
          </xdr:cNvSpPr>
        </xdr:nvSpPr>
        <xdr:spPr bwMode="auto">
          <a:xfrm>
            <a:off x="1" y="29"/>
            <a:ext cx="91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84"/>
  <sheetViews>
    <sheetView showGridLines="0" tabSelected="1" defaultGridColor="0" view="pageBreakPreview" colorId="12" zoomScale="130" zoomScaleNormal="110" zoomScaleSheetLayoutView="130" workbookViewId="0">
      <selection activeCell="M7" sqref="M7"/>
    </sheetView>
  </sheetViews>
  <sheetFormatPr defaultColWidth="10.88671875" defaultRowHeight="12.75" customHeight="1" outlineLevelRow="1"/>
  <cols>
    <col min="1" max="1" width="25.6640625" style="118" customWidth="1"/>
    <col min="2" max="2" width="1.33203125" style="118" customWidth="1"/>
    <col min="3" max="3" width="2.6640625" style="2" customWidth="1"/>
    <col min="4" max="4" width="8.6640625" style="2" customWidth="1"/>
    <col min="5" max="5" width="9.109375" style="2" customWidth="1"/>
    <col min="6" max="6" width="13" style="3" customWidth="1"/>
    <col min="7" max="7" width="6.77734375" style="4" customWidth="1"/>
    <col min="8" max="8" width="10.77734375" style="5" customWidth="1"/>
    <col min="9" max="9" width="2.77734375" customWidth="1"/>
    <col min="10" max="10" width="18.109375" style="6" customWidth="1"/>
    <col min="11" max="11" width="4.77734375" style="119" customWidth="1"/>
    <col min="12" max="12" width="9.77734375" customWidth="1"/>
    <col min="21" max="16384" width="10.88671875" style="119"/>
  </cols>
  <sheetData>
    <row r="1" spans="1:20" s="7" customFormat="1" ht="15" customHeight="1">
      <c r="A1" s="1"/>
      <c r="B1" s="1"/>
      <c r="C1" s="2"/>
      <c r="D1" s="2"/>
      <c r="E1" s="2"/>
      <c r="F1" s="3"/>
      <c r="G1" s="4"/>
      <c r="H1" s="5"/>
      <c r="I1"/>
      <c r="J1" s="6"/>
      <c r="L1"/>
      <c r="M1"/>
      <c r="N1"/>
      <c r="O1"/>
      <c r="P1"/>
      <c r="Q1"/>
      <c r="R1"/>
      <c r="S1"/>
      <c r="T1"/>
    </row>
    <row r="2" spans="1:20" s="14" customFormat="1" ht="24" customHeight="1">
      <c r="A2" s="8" t="s">
        <v>0</v>
      </c>
      <c r="B2" s="8"/>
      <c r="C2" s="9"/>
      <c r="D2" s="9"/>
      <c r="E2" s="9"/>
      <c r="F2" s="10"/>
      <c r="G2" s="11"/>
      <c r="H2" s="12"/>
      <c r="I2"/>
      <c r="J2" s="13"/>
      <c r="L2"/>
      <c r="M2"/>
      <c r="N2"/>
      <c r="O2"/>
      <c r="P2"/>
      <c r="Q2"/>
      <c r="R2"/>
      <c r="S2"/>
      <c r="T2"/>
    </row>
    <row r="3" spans="1:20" s="16" customFormat="1" ht="15" customHeight="1">
      <c r="A3" s="15" t="s">
        <v>110</v>
      </c>
      <c r="B3" s="15"/>
      <c r="F3" s="17"/>
      <c r="G3" s="18"/>
      <c r="I3"/>
      <c r="J3" s="19"/>
      <c r="L3"/>
      <c r="M3"/>
      <c r="N3"/>
      <c r="O3"/>
      <c r="P3"/>
      <c r="Q3"/>
      <c r="R3"/>
      <c r="S3"/>
      <c r="T3"/>
    </row>
    <row r="4" spans="1:20" s="22" customFormat="1" ht="20.100000000000001" customHeight="1">
      <c r="B4" s="23"/>
      <c r="C4" s="24"/>
      <c r="D4" s="245" t="s">
        <v>121</v>
      </c>
      <c r="E4" s="245"/>
      <c r="F4" s="245"/>
      <c r="G4" s="245"/>
      <c r="H4" s="245"/>
      <c r="I4" s="20"/>
      <c r="J4" s="25"/>
      <c r="L4" s="20"/>
      <c r="M4" s="20"/>
      <c r="N4" s="20"/>
      <c r="O4" s="20"/>
      <c r="P4" s="20"/>
      <c r="Q4" s="20"/>
      <c r="R4" s="20"/>
      <c r="S4" s="20"/>
      <c r="T4" s="20"/>
    </row>
    <row r="5" spans="1:20" s="22" customFormat="1" ht="14.25" customHeight="1">
      <c r="A5" s="23"/>
      <c r="B5" s="23"/>
      <c r="C5" s="24"/>
      <c r="D5" s="247" t="s">
        <v>122</v>
      </c>
      <c r="E5" s="247"/>
      <c r="F5" s="247"/>
      <c r="G5" s="247"/>
      <c r="H5" s="197"/>
      <c r="I5" s="20"/>
      <c r="J5" s="26"/>
      <c r="L5" s="20"/>
      <c r="M5" s="20"/>
      <c r="N5" s="20"/>
      <c r="O5" s="20"/>
      <c r="P5" s="20"/>
      <c r="Q5" s="20"/>
      <c r="R5" s="20"/>
      <c r="S5" s="20"/>
      <c r="T5" s="20"/>
    </row>
    <row r="6" spans="1:20" s="27" customFormat="1" ht="30" customHeight="1" thickBot="1">
      <c r="A6" s="206" t="s">
        <v>102</v>
      </c>
      <c r="B6" s="206"/>
      <c r="C6" s="207"/>
      <c r="D6" s="208" t="s">
        <v>100</v>
      </c>
      <c r="E6" s="208" t="s">
        <v>124</v>
      </c>
      <c r="F6" s="243" t="s">
        <v>98</v>
      </c>
      <c r="G6" s="243"/>
      <c r="H6" s="209" t="s">
        <v>1</v>
      </c>
      <c r="I6" s="210"/>
      <c r="J6" s="211" t="s">
        <v>101</v>
      </c>
      <c r="L6" s="28"/>
      <c r="M6" s="28"/>
      <c r="N6" s="28"/>
      <c r="O6" s="28"/>
      <c r="P6" s="28"/>
      <c r="Q6" s="28"/>
      <c r="R6" s="28"/>
      <c r="S6" s="28"/>
      <c r="T6" s="28"/>
    </row>
    <row r="7" spans="1:20" s="222" customFormat="1" ht="20.100000000000001" customHeight="1">
      <c r="A7" s="215" t="s">
        <v>2</v>
      </c>
      <c r="B7" s="215"/>
      <c r="C7" s="216"/>
      <c r="D7" s="216"/>
      <c r="E7" s="216"/>
      <c r="F7" s="217"/>
      <c r="G7" s="218"/>
      <c r="H7" s="219"/>
      <c r="I7" s="220"/>
      <c r="J7" s="221"/>
      <c r="L7" s="223"/>
      <c r="M7" s="223"/>
      <c r="N7" s="223"/>
      <c r="O7" s="223"/>
      <c r="P7" s="223"/>
      <c r="Q7" s="223"/>
      <c r="R7" s="223"/>
      <c r="S7" s="223"/>
      <c r="T7" s="223"/>
    </row>
    <row r="8" spans="1:20" s="128" customFormat="1" ht="12" customHeight="1">
      <c r="A8" s="120" t="s">
        <v>3</v>
      </c>
      <c r="B8" s="120"/>
      <c r="C8" s="121"/>
      <c r="D8" s="122">
        <v>460</v>
      </c>
      <c r="E8" s="122">
        <v>44</v>
      </c>
      <c r="F8" s="123">
        <f>SUM(D8:E8)</f>
        <v>504</v>
      </c>
      <c r="G8" s="124"/>
      <c r="H8" s="125">
        <v>19</v>
      </c>
      <c r="I8" s="126"/>
      <c r="J8" s="127">
        <v>72201</v>
      </c>
      <c r="L8" s="126"/>
      <c r="M8" s="126"/>
      <c r="N8" s="126"/>
      <c r="O8" s="126"/>
      <c r="P8" s="126"/>
      <c r="Q8" s="126"/>
      <c r="R8" s="126"/>
      <c r="S8" s="126"/>
      <c r="T8" s="126"/>
    </row>
    <row r="9" spans="1:20" s="128" customFormat="1" ht="12" customHeight="1">
      <c r="A9" s="120" t="s">
        <v>4</v>
      </c>
      <c r="B9" s="120"/>
      <c r="C9" s="129"/>
      <c r="D9" s="122">
        <v>516</v>
      </c>
      <c r="E9" s="122">
        <v>11</v>
      </c>
      <c r="F9" s="123">
        <f t="shared" ref="F9:F24" si="0">SUM(D9:E9)</f>
        <v>527</v>
      </c>
      <c r="G9" s="124"/>
      <c r="H9" s="125">
        <v>69</v>
      </c>
      <c r="I9" s="126"/>
      <c r="J9" s="127">
        <v>8494</v>
      </c>
      <c r="L9" s="126"/>
      <c r="M9" s="126"/>
      <c r="N9" s="126"/>
      <c r="O9" s="126"/>
      <c r="P9" s="126"/>
      <c r="Q9" s="126"/>
      <c r="R9" s="126"/>
      <c r="S9" s="126"/>
      <c r="T9" s="126"/>
    </row>
    <row r="10" spans="1:20" s="128" customFormat="1" ht="12" customHeight="1">
      <c r="A10" s="120" t="s">
        <v>5</v>
      </c>
      <c r="B10" s="120"/>
      <c r="C10" s="129"/>
      <c r="D10" s="122">
        <v>274</v>
      </c>
      <c r="E10" s="122">
        <v>17</v>
      </c>
      <c r="F10" s="123">
        <f t="shared" si="0"/>
        <v>291</v>
      </c>
      <c r="G10" s="124"/>
      <c r="H10" s="125">
        <v>279</v>
      </c>
      <c r="I10" s="126"/>
      <c r="J10" s="127">
        <v>144868</v>
      </c>
      <c r="L10" s="126"/>
      <c r="M10" s="126"/>
      <c r="N10" s="126"/>
      <c r="O10" s="126"/>
      <c r="P10" s="126"/>
      <c r="Q10" s="126"/>
      <c r="R10" s="126"/>
      <c r="S10" s="126"/>
      <c r="T10" s="126"/>
    </row>
    <row r="11" spans="1:20" s="128" customFormat="1" ht="12" customHeight="1">
      <c r="A11" s="120" t="s">
        <v>6</v>
      </c>
      <c r="B11" s="120"/>
      <c r="C11" s="129"/>
      <c r="D11" s="122">
        <v>1042</v>
      </c>
      <c r="E11" s="122">
        <v>16</v>
      </c>
      <c r="F11" s="123">
        <f t="shared" si="0"/>
        <v>1058</v>
      </c>
      <c r="G11" s="124"/>
      <c r="H11" s="125">
        <v>75</v>
      </c>
      <c r="I11" s="126"/>
      <c r="J11" s="127">
        <v>218421</v>
      </c>
      <c r="L11" s="126"/>
      <c r="M11" s="126"/>
      <c r="N11" s="126"/>
      <c r="O11" s="126"/>
      <c r="P11" s="126"/>
      <c r="Q11" s="126"/>
      <c r="R11" s="126"/>
      <c r="S11" s="126"/>
      <c r="T11" s="126"/>
    </row>
    <row r="12" spans="1:20" s="128" customFormat="1" ht="12" customHeight="1">
      <c r="A12" s="120" t="s">
        <v>7</v>
      </c>
      <c r="B12" s="120"/>
      <c r="C12" s="129"/>
      <c r="D12" s="122">
        <v>28</v>
      </c>
      <c r="E12" s="122">
        <v>1</v>
      </c>
      <c r="F12" s="123">
        <f t="shared" si="0"/>
        <v>29</v>
      </c>
      <c r="G12" s="124"/>
      <c r="H12" s="125">
        <v>29</v>
      </c>
      <c r="I12" s="126"/>
      <c r="J12" s="127">
        <v>24011</v>
      </c>
      <c r="L12" s="126"/>
      <c r="M12" s="126"/>
      <c r="N12" s="126"/>
      <c r="O12" s="126"/>
      <c r="P12" s="126"/>
      <c r="Q12" s="126"/>
      <c r="R12" s="126"/>
      <c r="S12" s="126"/>
      <c r="T12" s="126"/>
    </row>
    <row r="13" spans="1:20" s="128" customFormat="1" ht="12" customHeight="1">
      <c r="A13" s="120" t="s">
        <v>8</v>
      </c>
      <c r="B13" s="120"/>
      <c r="C13" s="130"/>
      <c r="D13" s="122">
        <v>0</v>
      </c>
      <c r="E13" s="122">
        <v>0</v>
      </c>
      <c r="F13" s="123">
        <f t="shared" si="0"/>
        <v>0</v>
      </c>
      <c r="G13" s="124"/>
      <c r="H13" s="125">
        <v>12</v>
      </c>
      <c r="I13" s="126"/>
      <c r="J13" s="127">
        <v>29334</v>
      </c>
      <c r="L13" s="126"/>
      <c r="M13" s="126"/>
      <c r="N13" s="126"/>
      <c r="O13" s="126"/>
      <c r="P13" s="126"/>
      <c r="Q13" s="126"/>
      <c r="R13" s="126"/>
      <c r="S13" s="126"/>
      <c r="T13" s="126"/>
    </row>
    <row r="14" spans="1:20" s="128" customFormat="1" ht="12" customHeight="1">
      <c r="A14" s="120" t="s">
        <v>9</v>
      </c>
      <c r="B14" s="120"/>
      <c r="C14" s="129"/>
      <c r="D14" s="122">
        <v>470</v>
      </c>
      <c r="E14" s="122">
        <v>9</v>
      </c>
      <c r="F14" s="123">
        <f t="shared" si="0"/>
        <v>479</v>
      </c>
      <c r="G14" s="124"/>
      <c r="H14" s="125">
        <v>28</v>
      </c>
      <c r="I14" s="126"/>
      <c r="J14" s="127">
        <v>15523</v>
      </c>
      <c r="L14" s="126"/>
      <c r="M14" s="126"/>
      <c r="N14" s="126"/>
      <c r="O14" s="126"/>
      <c r="P14" s="126"/>
      <c r="Q14" s="126"/>
      <c r="R14" s="126"/>
      <c r="S14" s="126"/>
      <c r="T14" s="126"/>
    </row>
    <row r="15" spans="1:20" s="128" customFormat="1" ht="12" customHeight="1">
      <c r="A15" s="120" t="s">
        <v>10</v>
      </c>
      <c r="B15" s="120"/>
      <c r="C15" s="129"/>
      <c r="D15" s="122">
        <v>0</v>
      </c>
      <c r="E15" s="122">
        <v>0</v>
      </c>
      <c r="F15" s="123">
        <f t="shared" si="0"/>
        <v>0</v>
      </c>
      <c r="G15" s="124"/>
      <c r="H15" s="125">
        <v>16</v>
      </c>
      <c r="I15" s="126"/>
      <c r="J15" s="127">
        <v>42072</v>
      </c>
      <c r="L15" s="126"/>
      <c r="M15" s="126"/>
      <c r="N15" s="126"/>
      <c r="O15" s="126"/>
      <c r="P15" s="126"/>
      <c r="Q15" s="126"/>
      <c r="R15" s="126"/>
      <c r="S15" s="126"/>
      <c r="T15" s="126"/>
    </row>
    <row r="16" spans="1:20" s="128" customFormat="1" ht="12" customHeight="1">
      <c r="A16" s="120" t="s">
        <v>11</v>
      </c>
      <c r="B16" s="120"/>
      <c r="C16" s="129"/>
      <c r="D16" s="122">
        <v>121</v>
      </c>
      <c r="E16" s="122">
        <v>6</v>
      </c>
      <c r="F16" s="123">
        <f t="shared" si="0"/>
        <v>127</v>
      </c>
      <c r="G16" s="124"/>
      <c r="H16" s="125">
        <v>33</v>
      </c>
      <c r="I16" s="126"/>
      <c r="J16" s="127">
        <v>39043</v>
      </c>
      <c r="L16" s="126"/>
      <c r="M16" s="126"/>
      <c r="N16" s="126"/>
      <c r="O16" s="126"/>
      <c r="P16" s="126"/>
      <c r="Q16" s="126"/>
      <c r="R16" s="126"/>
      <c r="S16" s="126"/>
      <c r="T16" s="126"/>
    </row>
    <row r="17" spans="1:20" s="128" customFormat="1" ht="12" customHeight="1">
      <c r="A17" s="120" t="s">
        <v>12</v>
      </c>
      <c r="B17" s="120"/>
      <c r="C17" s="129"/>
      <c r="D17" s="122">
        <v>83</v>
      </c>
      <c r="E17" s="122">
        <v>13</v>
      </c>
      <c r="F17" s="123">
        <f t="shared" si="0"/>
        <v>96</v>
      </c>
      <c r="G17" s="124"/>
      <c r="H17" s="125">
        <v>18</v>
      </c>
      <c r="I17" s="126"/>
      <c r="J17" s="127">
        <v>37488</v>
      </c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s="128" customFormat="1" ht="12" customHeight="1">
      <c r="A18" s="120" t="s">
        <v>13</v>
      </c>
      <c r="B18" s="120"/>
      <c r="C18" s="129"/>
      <c r="D18" s="122">
        <v>134</v>
      </c>
      <c r="E18" s="122">
        <v>7</v>
      </c>
      <c r="F18" s="123">
        <f t="shared" si="0"/>
        <v>141</v>
      </c>
      <c r="G18" s="124"/>
      <c r="H18" s="125">
        <v>20</v>
      </c>
      <c r="I18" s="126"/>
      <c r="J18" s="127">
        <v>32214</v>
      </c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s="128" customFormat="1" ht="12" customHeight="1">
      <c r="A19" s="120" t="s">
        <v>14</v>
      </c>
      <c r="B19" s="120"/>
      <c r="C19" s="129"/>
      <c r="D19" s="122">
        <v>503</v>
      </c>
      <c r="E19" s="122">
        <v>31</v>
      </c>
      <c r="F19" s="123">
        <f t="shared" si="0"/>
        <v>534</v>
      </c>
      <c r="G19" s="124"/>
      <c r="H19" s="125">
        <v>33</v>
      </c>
      <c r="I19" s="126"/>
      <c r="J19" s="127">
        <v>49606</v>
      </c>
      <c r="L19" s="126"/>
      <c r="M19" s="126"/>
      <c r="N19" s="126"/>
      <c r="O19" s="126"/>
      <c r="P19" s="126"/>
      <c r="Q19" s="126"/>
      <c r="R19" s="126"/>
      <c r="S19" s="126"/>
      <c r="T19" s="126"/>
    </row>
    <row r="20" spans="1:20" s="128" customFormat="1" ht="12" customHeight="1">
      <c r="A20" s="120" t="s">
        <v>15</v>
      </c>
      <c r="B20" s="120"/>
      <c r="C20" s="129"/>
      <c r="D20" s="122">
        <v>126</v>
      </c>
      <c r="E20" s="122">
        <v>7</v>
      </c>
      <c r="F20" s="123">
        <f t="shared" si="0"/>
        <v>133</v>
      </c>
      <c r="G20" s="124"/>
      <c r="H20" s="125">
        <v>45</v>
      </c>
      <c r="I20" s="126"/>
      <c r="J20" s="127">
        <v>72931</v>
      </c>
      <c r="L20" s="126"/>
      <c r="M20" s="126"/>
      <c r="N20" s="126"/>
      <c r="O20" s="126"/>
      <c r="P20" s="126"/>
      <c r="Q20" s="126"/>
      <c r="R20" s="126"/>
      <c r="S20" s="126"/>
      <c r="T20" s="126"/>
    </row>
    <row r="21" spans="1:20" s="128" customFormat="1" ht="12" customHeight="1">
      <c r="A21" s="120" t="s">
        <v>16</v>
      </c>
      <c r="B21" s="120"/>
      <c r="C21" s="129"/>
      <c r="D21" s="122">
        <v>24</v>
      </c>
      <c r="E21" s="122">
        <v>12</v>
      </c>
      <c r="F21" s="123">
        <f t="shared" si="0"/>
        <v>36</v>
      </c>
      <c r="G21" s="124"/>
      <c r="H21" s="125">
        <v>9</v>
      </c>
      <c r="I21" s="126"/>
      <c r="J21" s="127">
        <v>5425</v>
      </c>
      <c r="L21" s="126"/>
      <c r="M21" s="126"/>
      <c r="N21" s="126"/>
      <c r="O21" s="126"/>
      <c r="P21" s="126"/>
      <c r="Q21" s="126"/>
      <c r="R21" s="126"/>
      <c r="S21" s="126"/>
      <c r="T21" s="126"/>
    </row>
    <row r="22" spans="1:20" s="128" customFormat="1" ht="12" customHeight="1">
      <c r="A22" s="120" t="s">
        <v>17</v>
      </c>
      <c r="B22" s="120"/>
      <c r="C22" s="129"/>
      <c r="D22" s="122">
        <v>296</v>
      </c>
      <c r="E22" s="122">
        <v>19</v>
      </c>
      <c r="F22" s="123">
        <f t="shared" si="0"/>
        <v>315</v>
      </c>
      <c r="G22" s="124"/>
      <c r="H22" s="125">
        <v>0</v>
      </c>
      <c r="I22" s="126"/>
      <c r="J22" s="127">
        <v>0</v>
      </c>
      <c r="L22" s="126"/>
      <c r="M22" s="126"/>
      <c r="N22" s="126"/>
      <c r="O22" s="126"/>
      <c r="P22" s="126"/>
      <c r="Q22" s="126"/>
      <c r="R22" s="126"/>
      <c r="S22" s="126"/>
      <c r="T22" s="126"/>
    </row>
    <row r="23" spans="1:20" s="128" customFormat="1" ht="12" customHeight="1">
      <c r="A23" s="85" t="s">
        <v>18</v>
      </c>
      <c r="B23" s="85"/>
      <c r="C23" s="131"/>
      <c r="D23" s="132">
        <v>320</v>
      </c>
      <c r="E23" s="132">
        <v>90</v>
      </c>
      <c r="F23" s="133">
        <f t="shared" si="0"/>
        <v>410</v>
      </c>
      <c r="G23" s="134"/>
      <c r="H23" s="135">
        <v>1</v>
      </c>
      <c r="I23" s="136"/>
      <c r="J23" s="137">
        <v>39725</v>
      </c>
      <c r="L23" s="126"/>
      <c r="M23" s="126"/>
      <c r="N23" s="126"/>
      <c r="O23" s="126"/>
      <c r="P23" s="126"/>
      <c r="Q23" s="126"/>
      <c r="R23" s="126"/>
      <c r="S23" s="126"/>
      <c r="T23" s="126"/>
    </row>
    <row r="24" spans="1:20" s="42" customFormat="1" ht="12.75" customHeight="1">
      <c r="A24" s="36" t="s">
        <v>19</v>
      </c>
      <c r="B24" s="36"/>
      <c r="C24" s="37"/>
      <c r="D24" s="38">
        <f>SUM(D8:D23)</f>
        <v>4397</v>
      </c>
      <c r="E24" s="38">
        <f>SUM(E8:E23)</f>
        <v>283</v>
      </c>
      <c r="F24" s="39">
        <f t="shared" si="0"/>
        <v>4680</v>
      </c>
      <c r="G24" s="40"/>
      <c r="H24" s="38">
        <f>SUM(H8:H23)</f>
        <v>686</v>
      </c>
      <c r="I24" s="20"/>
      <c r="J24" s="41">
        <f>SUM(J8:J23)</f>
        <v>831356</v>
      </c>
      <c r="L24" s="20"/>
      <c r="M24" s="20"/>
      <c r="N24" s="20"/>
      <c r="O24" s="20"/>
      <c r="P24" s="20"/>
      <c r="Q24" s="20"/>
      <c r="R24" s="20"/>
      <c r="S24" s="20"/>
      <c r="T24" s="20"/>
    </row>
    <row r="25" spans="1:20" s="43" customFormat="1" ht="10.050000000000001" customHeight="1">
      <c r="F25" s="44"/>
      <c r="G25" s="45"/>
      <c r="I25" s="20"/>
      <c r="J25" s="21"/>
      <c r="L25" s="20"/>
      <c r="M25" s="20"/>
      <c r="N25" s="20"/>
      <c r="O25" s="20"/>
      <c r="P25" s="20"/>
      <c r="Q25" s="20"/>
      <c r="R25" s="20"/>
      <c r="S25" s="20"/>
      <c r="T25" s="20"/>
    </row>
    <row r="26" spans="1:20" s="222" customFormat="1" ht="12" customHeight="1">
      <c r="A26" s="215" t="s">
        <v>20</v>
      </c>
      <c r="B26" s="215"/>
      <c r="C26" s="224"/>
      <c r="D26" s="224"/>
      <c r="E26" s="224"/>
      <c r="F26" s="225"/>
      <c r="G26" s="218"/>
      <c r="H26" s="219"/>
      <c r="I26" s="226"/>
      <c r="J26" s="221"/>
      <c r="L26" s="227"/>
      <c r="M26" s="227"/>
      <c r="N26" s="227"/>
      <c r="O26" s="227"/>
      <c r="P26" s="227"/>
      <c r="Q26" s="227"/>
      <c r="R26" s="227"/>
      <c r="S26" s="227"/>
      <c r="T26" s="227"/>
    </row>
    <row r="27" spans="1:20" s="128" customFormat="1" ht="12" customHeight="1">
      <c r="A27" s="120" t="s">
        <v>21</v>
      </c>
      <c r="B27" s="120"/>
      <c r="C27" s="129"/>
      <c r="D27" s="122">
        <v>449</v>
      </c>
      <c r="E27" s="122">
        <v>36</v>
      </c>
      <c r="F27" s="123">
        <f>SUM(D27:E27)</f>
        <v>485</v>
      </c>
      <c r="G27" s="124"/>
      <c r="H27" s="125">
        <v>44</v>
      </c>
      <c r="I27" s="126"/>
      <c r="J27" s="127">
        <v>2546</v>
      </c>
      <c r="L27" s="126"/>
      <c r="M27" s="126"/>
      <c r="N27" s="126"/>
      <c r="O27" s="126"/>
      <c r="P27" s="126"/>
      <c r="Q27" s="126"/>
      <c r="R27" s="126"/>
      <c r="S27" s="126"/>
      <c r="T27" s="126"/>
    </row>
    <row r="28" spans="1:20" s="128" customFormat="1" ht="12" customHeight="1">
      <c r="A28" s="120" t="s">
        <v>22</v>
      </c>
      <c r="B28" s="120"/>
      <c r="C28" s="129"/>
      <c r="D28" s="122">
        <v>584</v>
      </c>
      <c r="E28" s="122">
        <v>105</v>
      </c>
      <c r="F28" s="123">
        <f t="shared" ref="F28:F32" si="1">SUM(D28:E28)</f>
        <v>689</v>
      </c>
      <c r="G28" s="124"/>
      <c r="H28" s="125">
        <v>19</v>
      </c>
      <c r="I28" s="126"/>
      <c r="J28" s="127">
        <v>2678</v>
      </c>
      <c r="L28" s="126"/>
      <c r="M28" s="126"/>
      <c r="N28" s="126"/>
      <c r="O28" s="126"/>
      <c r="P28" s="126"/>
      <c r="Q28" s="126"/>
      <c r="R28" s="126"/>
      <c r="S28" s="126"/>
      <c r="T28" s="126"/>
    </row>
    <row r="29" spans="1:20" s="128" customFormat="1" ht="12" customHeight="1">
      <c r="A29" s="120" t="s">
        <v>23</v>
      </c>
      <c r="B29" s="120"/>
      <c r="C29" s="129"/>
      <c r="D29" s="122">
        <v>243</v>
      </c>
      <c r="E29" s="122">
        <v>82</v>
      </c>
      <c r="F29" s="123">
        <f t="shared" si="1"/>
        <v>325</v>
      </c>
      <c r="G29" s="124"/>
      <c r="H29" s="125">
        <v>0</v>
      </c>
      <c r="I29" s="126"/>
      <c r="J29" s="127">
        <v>2745</v>
      </c>
      <c r="L29" s="126"/>
      <c r="M29" s="126"/>
      <c r="N29" s="126"/>
      <c r="O29" s="126"/>
      <c r="P29" s="126"/>
      <c r="Q29" s="126"/>
      <c r="R29" s="126"/>
      <c r="S29" s="126"/>
      <c r="T29" s="126"/>
    </row>
    <row r="30" spans="1:20" s="128" customFormat="1" ht="12" customHeight="1">
      <c r="A30" s="120" t="s">
        <v>24</v>
      </c>
      <c r="B30" s="120"/>
      <c r="C30" s="129"/>
      <c r="D30" s="122">
        <v>611</v>
      </c>
      <c r="E30" s="122">
        <v>100</v>
      </c>
      <c r="F30" s="123">
        <f t="shared" si="1"/>
        <v>711</v>
      </c>
      <c r="G30" s="124"/>
      <c r="H30" s="125">
        <v>0</v>
      </c>
      <c r="I30" s="126"/>
      <c r="J30" s="127">
        <v>2225</v>
      </c>
      <c r="L30" s="126"/>
      <c r="M30" s="126"/>
      <c r="N30" s="126"/>
      <c r="O30" s="126"/>
      <c r="P30" s="126"/>
      <c r="Q30" s="126"/>
      <c r="R30" s="126"/>
      <c r="S30" s="126"/>
      <c r="T30" s="126"/>
    </row>
    <row r="31" spans="1:20" s="128" customFormat="1" ht="12" customHeight="1">
      <c r="A31" s="120" t="s">
        <v>25</v>
      </c>
      <c r="B31" s="120"/>
      <c r="C31" s="129"/>
      <c r="D31" s="122">
        <v>726</v>
      </c>
      <c r="E31" s="122">
        <v>113</v>
      </c>
      <c r="F31" s="123">
        <f t="shared" si="1"/>
        <v>839</v>
      </c>
      <c r="G31" s="124"/>
      <c r="H31" s="125">
        <v>95</v>
      </c>
      <c r="I31" s="126"/>
      <c r="J31" s="127">
        <v>3705</v>
      </c>
      <c r="L31" s="126"/>
      <c r="M31" s="126"/>
      <c r="N31" s="126"/>
      <c r="O31" s="126"/>
      <c r="P31" s="126"/>
      <c r="Q31" s="126"/>
      <c r="R31" s="126"/>
      <c r="S31" s="126"/>
      <c r="T31" s="126"/>
    </row>
    <row r="32" spans="1:20" s="128" customFormat="1" ht="12" customHeight="1">
      <c r="A32" s="85" t="s">
        <v>26</v>
      </c>
      <c r="B32" s="85"/>
      <c r="C32" s="131"/>
      <c r="D32" s="132">
        <v>1999</v>
      </c>
      <c r="E32" s="132">
        <v>84</v>
      </c>
      <c r="F32" s="133">
        <f t="shared" si="1"/>
        <v>2083</v>
      </c>
      <c r="G32" s="134"/>
      <c r="H32" s="135">
        <v>161</v>
      </c>
      <c r="I32" s="136"/>
      <c r="J32" s="137">
        <v>39530</v>
      </c>
      <c r="L32" s="126"/>
      <c r="M32" s="126"/>
      <c r="N32" s="126"/>
      <c r="O32" s="126"/>
      <c r="P32" s="126"/>
      <c r="Q32" s="126"/>
      <c r="R32" s="126"/>
      <c r="S32" s="126"/>
      <c r="T32" s="126"/>
    </row>
    <row r="33" spans="1:20" s="42" customFormat="1" ht="12.75" customHeight="1">
      <c r="A33" s="36" t="s">
        <v>27</v>
      </c>
      <c r="B33" s="36"/>
      <c r="C33" s="37"/>
      <c r="D33" s="49">
        <f>SUM(D27:D32)</f>
        <v>4612</v>
      </c>
      <c r="E33" s="49">
        <f>SUM(E27:E32)</f>
        <v>520</v>
      </c>
      <c r="F33" s="50">
        <f>SUM(F27:F32)</f>
        <v>5132</v>
      </c>
      <c r="G33" s="40"/>
      <c r="H33" s="38">
        <f>SUM(H27:H32)</f>
        <v>319</v>
      </c>
      <c r="I33" s="20"/>
      <c r="J33" s="41">
        <f>SUM(J27:J32)</f>
        <v>53429</v>
      </c>
      <c r="L33" s="20"/>
      <c r="M33" s="20"/>
      <c r="N33" s="20"/>
      <c r="O33" s="20"/>
      <c r="P33" s="20"/>
      <c r="Q33" s="20"/>
      <c r="R33" s="20"/>
      <c r="S33" s="20"/>
      <c r="T33" s="20"/>
    </row>
    <row r="34" spans="1:20" s="42" customFormat="1" ht="10.050000000000001" customHeight="1">
      <c r="A34" s="36"/>
      <c r="B34" s="36"/>
      <c r="C34" s="37"/>
      <c r="D34" s="49"/>
      <c r="E34" s="49"/>
      <c r="F34" s="50"/>
      <c r="G34" s="40"/>
      <c r="H34" s="38"/>
      <c r="I34" s="20"/>
      <c r="J34" s="41"/>
      <c r="L34" s="20"/>
      <c r="M34" s="20"/>
      <c r="N34" s="20"/>
      <c r="O34" s="20"/>
      <c r="P34" s="20"/>
      <c r="Q34" s="20"/>
      <c r="R34" s="20"/>
      <c r="S34" s="20"/>
      <c r="T34" s="20"/>
    </row>
    <row r="35" spans="1:20" s="29" customFormat="1" ht="12" customHeight="1">
      <c r="A35" s="198" t="s">
        <v>28</v>
      </c>
      <c r="B35" s="199"/>
      <c r="C35" s="200"/>
      <c r="D35" s="201"/>
      <c r="E35" s="201"/>
      <c r="F35" s="202"/>
      <c r="G35" s="203"/>
      <c r="H35" s="204"/>
      <c r="I35" s="35"/>
      <c r="J35" s="205"/>
      <c r="L35" s="20"/>
      <c r="M35" s="20"/>
      <c r="N35" s="20"/>
      <c r="O35" s="20"/>
      <c r="P35" s="20"/>
      <c r="Q35" s="20"/>
      <c r="R35" s="20"/>
      <c r="S35" s="20"/>
      <c r="T35" s="20"/>
    </row>
    <row r="36" spans="1:20" s="128" customFormat="1" ht="12.75" customHeight="1">
      <c r="A36" s="120" t="s">
        <v>29</v>
      </c>
      <c r="B36" s="120"/>
      <c r="C36" s="129"/>
      <c r="D36" s="122">
        <v>487</v>
      </c>
      <c r="E36" s="122">
        <v>1</v>
      </c>
      <c r="F36" s="123">
        <f>SUM(D36:E36)</f>
        <v>488</v>
      </c>
      <c r="G36" s="124"/>
      <c r="H36" s="125">
        <v>52</v>
      </c>
      <c r="I36" s="126"/>
      <c r="J36" s="127">
        <v>26660</v>
      </c>
      <c r="L36" s="126"/>
      <c r="M36" s="126"/>
      <c r="N36" s="126"/>
      <c r="O36" s="126"/>
      <c r="P36" s="126"/>
      <c r="Q36" s="126"/>
      <c r="R36" s="126"/>
      <c r="S36" s="126"/>
      <c r="T36" s="126"/>
    </row>
    <row r="37" spans="1:20" s="128" customFormat="1" ht="12.75" customHeight="1">
      <c r="A37" s="120" t="s">
        <v>93</v>
      </c>
      <c r="B37" s="120"/>
      <c r="C37" s="129"/>
      <c r="D37" s="122">
        <v>98</v>
      </c>
      <c r="E37" s="122">
        <v>4</v>
      </c>
      <c r="F37" s="123">
        <f t="shared" ref="F37:F44" si="2">SUM(D37:E37)</f>
        <v>102</v>
      </c>
      <c r="G37" s="124"/>
      <c r="H37" s="125">
        <v>12</v>
      </c>
      <c r="I37" s="126"/>
      <c r="J37" s="127">
        <v>16778</v>
      </c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0" s="128" customFormat="1" ht="12.75" customHeight="1">
      <c r="A38" s="120" t="s">
        <v>30</v>
      </c>
      <c r="B38" s="120"/>
      <c r="C38" s="129"/>
      <c r="D38" s="122">
        <v>80</v>
      </c>
      <c r="E38" s="122">
        <v>9</v>
      </c>
      <c r="F38" s="123">
        <f t="shared" si="2"/>
        <v>89</v>
      </c>
      <c r="G38" s="124"/>
      <c r="H38" s="125">
        <v>42</v>
      </c>
      <c r="I38" s="126"/>
      <c r="J38" s="127">
        <v>5037</v>
      </c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0" s="128" customFormat="1" ht="12.75" customHeight="1">
      <c r="A39" s="120" t="s">
        <v>89</v>
      </c>
      <c r="B39" s="120"/>
      <c r="C39" s="129"/>
      <c r="D39" s="122">
        <v>325</v>
      </c>
      <c r="E39" s="122">
        <v>3</v>
      </c>
      <c r="F39" s="123">
        <f t="shared" si="2"/>
        <v>328</v>
      </c>
      <c r="G39" s="124"/>
      <c r="H39" s="125">
        <v>25</v>
      </c>
      <c r="I39" s="126"/>
      <c r="J39" s="127">
        <v>9651</v>
      </c>
      <c r="L39" s="126"/>
      <c r="M39" s="126"/>
      <c r="N39" s="126"/>
      <c r="O39" s="126"/>
      <c r="P39" s="126"/>
      <c r="Q39" s="126"/>
      <c r="R39" s="126"/>
      <c r="S39" s="126"/>
      <c r="T39" s="126"/>
    </row>
    <row r="40" spans="1:20" s="128" customFormat="1" ht="12.75" customHeight="1">
      <c r="A40" s="120" t="s">
        <v>90</v>
      </c>
      <c r="B40" s="120"/>
      <c r="C40" s="129"/>
      <c r="D40" s="122">
        <v>242</v>
      </c>
      <c r="E40" s="122">
        <v>5</v>
      </c>
      <c r="F40" s="123">
        <f t="shared" si="2"/>
        <v>247</v>
      </c>
      <c r="G40" s="124"/>
      <c r="H40" s="125">
        <v>14</v>
      </c>
      <c r="I40" s="126"/>
      <c r="J40" s="127">
        <v>18710</v>
      </c>
      <c r="L40" s="126"/>
      <c r="M40" s="126"/>
      <c r="N40" s="126"/>
      <c r="O40" s="126"/>
      <c r="P40" s="126"/>
      <c r="Q40" s="126"/>
      <c r="R40" s="126"/>
      <c r="S40" s="126"/>
      <c r="T40" s="126"/>
    </row>
    <row r="41" spans="1:20" s="128" customFormat="1" ht="12.75" customHeight="1">
      <c r="A41" s="120" t="s">
        <v>91</v>
      </c>
      <c r="B41" s="120"/>
      <c r="C41" s="129"/>
      <c r="D41" s="122">
        <v>258</v>
      </c>
      <c r="E41" s="122">
        <v>0</v>
      </c>
      <c r="F41" s="123">
        <f t="shared" si="2"/>
        <v>258</v>
      </c>
      <c r="G41" s="124"/>
      <c r="H41" s="125">
        <v>17</v>
      </c>
      <c r="I41" s="126"/>
      <c r="J41" s="127">
        <v>9766</v>
      </c>
      <c r="L41" s="126"/>
      <c r="M41" s="126"/>
      <c r="N41" s="126"/>
      <c r="O41" s="126"/>
      <c r="P41" s="126"/>
      <c r="Q41" s="126"/>
      <c r="R41" s="126"/>
      <c r="S41" s="126"/>
      <c r="T41" s="126"/>
    </row>
    <row r="42" spans="1:20" s="128" customFormat="1" ht="12.75" customHeight="1">
      <c r="A42" s="120" t="s">
        <v>31</v>
      </c>
      <c r="B42" s="120"/>
      <c r="C42" s="129"/>
      <c r="D42" s="122">
        <v>134</v>
      </c>
      <c r="E42" s="122">
        <v>0</v>
      </c>
      <c r="F42" s="123">
        <f t="shared" si="2"/>
        <v>134</v>
      </c>
      <c r="G42" s="124"/>
      <c r="H42" s="125">
        <v>19</v>
      </c>
      <c r="I42" s="126"/>
      <c r="J42" s="127">
        <v>8979</v>
      </c>
      <c r="L42" s="126"/>
      <c r="M42" s="126"/>
      <c r="N42" s="126"/>
      <c r="O42" s="126"/>
      <c r="P42" s="126"/>
      <c r="Q42" s="126"/>
      <c r="R42" s="126"/>
      <c r="S42" s="126"/>
      <c r="T42" s="126"/>
    </row>
    <row r="43" spans="1:20" s="128" customFormat="1" ht="12.75" customHeight="1">
      <c r="A43" s="85" t="s">
        <v>32</v>
      </c>
      <c r="B43" s="85"/>
      <c r="C43" s="131"/>
      <c r="D43" s="132">
        <v>118</v>
      </c>
      <c r="E43" s="132">
        <v>4</v>
      </c>
      <c r="F43" s="133">
        <f t="shared" si="2"/>
        <v>122</v>
      </c>
      <c r="G43" s="134"/>
      <c r="H43" s="135">
        <v>5</v>
      </c>
      <c r="I43" s="136"/>
      <c r="J43" s="137">
        <v>48863</v>
      </c>
      <c r="L43" s="126"/>
      <c r="M43" s="126"/>
      <c r="N43" s="126"/>
      <c r="O43" s="126"/>
      <c r="P43" s="126"/>
      <c r="Q43" s="126"/>
      <c r="R43" s="126"/>
      <c r="S43" s="126"/>
      <c r="T43" s="126"/>
    </row>
    <row r="44" spans="1:20" s="52" customFormat="1" ht="12.75" customHeight="1">
      <c r="A44" s="51" t="s">
        <v>33</v>
      </c>
      <c r="B44" s="51"/>
      <c r="C44" s="37"/>
      <c r="D44" s="49">
        <f>SUM(D36:D43)</f>
        <v>1742</v>
      </c>
      <c r="E44" s="49">
        <f>SUM(E36:E43)</f>
        <v>26</v>
      </c>
      <c r="F44" s="50">
        <f t="shared" si="2"/>
        <v>1768</v>
      </c>
      <c r="G44" s="40"/>
      <c r="H44" s="38">
        <f>SUM(H36:H43)</f>
        <v>186</v>
      </c>
      <c r="I44" s="20"/>
      <c r="J44" s="41">
        <f>SUM(J36:J43)</f>
        <v>144444</v>
      </c>
      <c r="L44" s="20"/>
      <c r="M44" s="20"/>
      <c r="N44" s="20"/>
      <c r="O44" s="20"/>
      <c r="P44" s="20"/>
      <c r="Q44" s="20"/>
      <c r="R44" s="20"/>
      <c r="S44" s="20"/>
      <c r="T44" s="20"/>
    </row>
    <row r="45" spans="1:20" s="29" customFormat="1" ht="10.050000000000001" customHeight="1">
      <c r="A45" s="53"/>
      <c r="B45" s="53"/>
      <c r="C45" s="54"/>
      <c r="D45" s="55"/>
      <c r="E45" s="55"/>
      <c r="F45" s="56"/>
      <c r="G45" s="32"/>
      <c r="H45" s="31"/>
      <c r="I45" s="20"/>
      <c r="J45" s="57"/>
      <c r="L45" s="20"/>
      <c r="M45" s="20"/>
      <c r="N45" s="20"/>
      <c r="O45" s="20"/>
      <c r="P45" s="20"/>
      <c r="Q45" s="20"/>
      <c r="R45" s="20"/>
      <c r="S45" s="20"/>
      <c r="T45" s="20"/>
    </row>
    <row r="46" spans="1:20" s="222" customFormat="1" ht="12" customHeight="1">
      <c r="A46" s="215" t="s">
        <v>34</v>
      </c>
      <c r="B46" s="215"/>
      <c r="C46" s="224"/>
      <c r="D46" s="224"/>
      <c r="E46" s="224"/>
      <c r="F46" s="225"/>
      <c r="G46" s="218"/>
      <c r="H46" s="219"/>
      <c r="I46" s="226"/>
      <c r="J46" s="221"/>
      <c r="L46" s="227"/>
      <c r="M46" s="227"/>
      <c r="N46" s="227"/>
      <c r="O46" s="227"/>
      <c r="P46" s="227"/>
      <c r="Q46" s="227"/>
      <c r="R46" s="227"/>
      <c r="S46" s="227"/>
      <c r="T46" s="227"/>
    </row>
    <row r="47" spans="1:20" s="128" customFormat="1" ht="12.75" customHeight="1">
      <c r="A47" s="120" t="s">
        <v>35</v>
      </c>
      <c r="B47" s="120"/>
      <c r="C47" s="129"/>
      <c r="D47" s="122">
        <v>987</v>
      </c>
      <c r="E47" s="122">
        <v>4</v>
      </c>
      <c r="F47" s="123">
        <f>SUM(D47:E47)</f>
        <v>991</v>
      </c>
      <c r="G47" s="124"/>
      <c r="H47" s="125">
        <v>111</v>
      </c>
      <c r="I47" s="126"/>
      <c r="J47" s="127">
        <v>64952</v>
      </c>
      <c r="L47" s="126"/>
      <c r="M47" s="126"/>
      <c r="N47" s="126"/>
      <c r="O47" s="126"/>
      <c r="P47" s="126"/>
      <c r="Q47" s="126"/>
      <c r="R47" s="126"/>
      <c r="S47" s="126"/>
      <c r="T47" s="126"/>
    </row>
    <row r="48" spans="1:20" s="128" customFormat="1" ht="12.75" customHeight="1">
      <c r="A48" s="120" t="s">
        <v>3</v>
      </c>
      <c r="B48" s="120"/>
      <c r="C48" s="129"/>
      <c r="D48" s="122">
        <v>347</v>
      </c>
      <c r="E48" s="122">
        <v>1</v>
      </c>
      <c r="F48" s="123">
        <f t="shared" ref="F48:F56" si="3">SUM(D48:E48)</f>
        <v>348</v>
      </c>
      <c r="G48" s="124"/>
      <c r="H48" s="125">
        <v>63</v>
      </c>
      <c r="I48" s="126"/>
      <c r="J48" s="127">
        <v>29917</v>
      </c>
      <c r="L48" s="126"/>
      <c r="M48" s="126"/>
      <c r="N48" s="126"/>
      <c r="O48" s="126"/>
      <c r="P48" s="126"/>
      <c r="Q48" s="126"/>
      <c r="R48" s="126"/>
      <c r="S48" s="126"/>
      <c r="T48" s="126"/>
    </row>
    <row r="49" spans="1:20" s="128" customFormat="1" ht="12.75" customHeight="1">
      <c r="A49" s="120" t="s">
        <v>36</v>
      </c>
      <c r="B49" s="120"/>
      <c r="C49" s="129"/>
      <c r="D49" s="122">
        <v>697</v>
      </c>
      <c r="E49" s="122">
        <v>2</v>
      </c>
      <c r="F49" s="123">
        <f t="shared" si="3"/>
        <v>699</v>
      </c>
      <c r="G49" s="124"/>
      <c r="H49" s="125">
        <v>84</v>
      </c>
      <c r="I49" s="126"/>
      <c r="J49" s="127">
        <v>41039</v>
      </c>
      <c r="L49" s="126"/>
      <c r="M49" s="126"/>
      <c r="N49" s="126"/>
      <c r="O49" s="126"/>
      <c r="P49" s="126"/>
      <c r="Q49" s="126"/>
      <c r="R49" s="126"/>
      <c r="S49" s="126"/>
      <c r="T49" s="126"/>
    </row>
    <row r="50" spans="1:20" s="128" customFormat="1" ht="12.75" customHeight="1">
      <c r="A50" s="120" t="s">
        <v>37</v>
      </c>
      <c r="B50" s="120"/>
      <c r="C50" s="129"/>
      <c r="D50" s="122">
        <v>1014</v>
      </c>
      <c r="E50" s="122">
        <v>4</v>
      </c>
      <c r="F50" s="123">
        <f t="shared" si="3"/>
        <v>1018</v>
      </c>
      <c r="G50" s="124"/>
      <c r="H50" s="125">
        <v>199</v>
      </c>
      <c r="I50" s="126"/>
      <c r="J50" s="127">
        <v>60984</v>
      </c>
      <c r="L50" s="126"/>
      <c r="M50" s="126"/>
      <c r="N50" s="126"/>
      <c r="O50" s="126"/>
      <c r="P50" s="126"/>
      <c r="Q50" s="126"/>
      <c r="R50" s="126"/>
      <c r="S50" s="126"/>
      <c r="T50" s="126"/>
    </row>
    <row r="51" spans="1:20" s="128" customFormat="1" ht="12.75" customHeight="1">
      <c r="A51" s="120" t="s">
        <v>38</v>
      </c>
      <c r="B51" s="120"/>
      <c r="C51" s="129"/>
      <c r="D51" s="122">
        <v>1752</v>
      </c>
      <c r="E51" s="122">
        <v>7</v>
      </c>
      <c r="F51" s="123">
        <f t="shared" si="3"/>
        <v>1759</v>
      </c>
      <c r="G51" s="124"/>
      <c r="H51" s="125">
        <v>404</v>
      </c>
      <c r="I51" s="126"/>
      <c r="J51" s="127">
        <v>65928</v>
      </c>
      <c r="L51" s="126"/>
      <c r="M51" s="126"/>
      <c r="N51" s="126"/>
      <c r="O51" s="126"/>
      <c r="P51" s="126"/>
      <c r="Q51" s="126"/>
      <c r="R51" s="126"/>
      <c r="S51" s="126"/>
      <c r="T51" s="126"/>
    </row>
    <row r="52" spans="1:20" s="128" customFormat="1" ht="12.75" customHeight="1">
      <c r="A52" s="120" t="s">
        <v>39</v>
      </c>
      <c r="B52" s="120"/>
      <c r="C52" s="129"/>
      <c r="D52" s="122">
        <v>504</v>
      </c>
      <c r="E52" s="122">
        <v>0</v>
      </c>
      <c r="F52" s="123">
        <f t="shared" si="3"/>
        <v>504</v>
      </c>
      <c r="G52" s="124"/>
      <c r="H52" s="125">
        <v>163</v>
      </c>
      <c r="I52" s="126"/>
      <c r="J52" s="127">
        <v>20257</v>
      </c>
      <c r="L52" s="126"/>
      <c r="M52" s="126"/>
      <c r="N52" s="126"/>
      <c r="O52" s="126"/>
      <c r="P52" s="126"/>
      <c r="Q52" s="126"/>
      <c r="R52" s="126"/>
      <c r="S52" s="126"/>
      <c r="T52" s="126"/>
    </row>
    <row r="53" spans="1:20" s="128" customFormat="1" ht="12.75" customHeight="1">
      <c r="A53" s="120" t="s">
        <v>40</v>
      </c>
      <c r="B53" s="120"/>
      <c r="C53" s="129"/>
      <c r="D53" s="122">
        <v>211</v>
      </c>
      <c r="E53" s="122">
        <v>5</v>
      </c>
      <c r="F53" s="123">
        <f t="shared" si="3"/>
        <v>216</v>
      </c>
      <c r="G53" s="124"/>
      <c r="H53" s="125">
        <v>50</v>
      </c>
      <c r="I53" s="126"/>
      <c r="J53" s="127">
        <v>45324</v>
      </c>
      <c r="L53" s="126"/>
      <c r="M53" s="126"/>
      <c r="N53" s="126"/>
      <c r="O53" s="126"/>
      <c r="P53" s="126"/>
      <c r="Q53" s="126"/>
      <c r="R53" s="126"/>
      <c r="S53" s="126"/>
      <c r="T53" s="126"/>
    </row>
    <row r="54" spans="1:20" s="128" customFormat="1" ht="12.75" customHeight="1">
      <c r="A54" s="120" t="s">
        <v>41</v>
      </c>
      <c r="B54" s="120"/>
      <c r="C54" s="129"/>
      <c r="D54" s="122">
        <v>2151</v>
      </c>
      <c r="E54" s="122">
        <v>2</v>
      </c>
      <c r="F54" s="123">
        <f t="shared" si="3"/>
        <v>2153</v>
      </c>
      <c r="G54" s="124"/>
      <c r="H54" s="125">
        <v>257</v>
      </c>
      <c r="I54" s="126"/>
      <c r="J54" s="127">
        <v>58717</v>
      </c>
      <c r="L54" s="126"/>
      <c r="M54" s="126"/>
      <c r="N54" s="126"/>
      <c r="O54" s="126"/>
      <c r="P54" s="126"/>
      <c r="Q54" s="126"/>
      <c r="R54" s="126"/>
      <c r="S54" s="126"/>
      <c r="T54" s="126"/>
    </row>
    <row r="55" spans="1:20" s="128" customFormat="1" ht="12.75" customHeight="1">
      <c r="A55" s="85" t="s">
        <v>42</v>
      </c>
      <c r="B55" s="85"/>
      <c r="C55" s="131"/>
      <c r="D55" s="132">
        <v>531</v>
      </c>
      <c r="E55" s="132">
        <v>0</v>
      </c>
      <c r="F55" s="133">
        <f t="shared" si="3"/>
        <v>531</v>
      </c>
      <c r="G55" s="134"/>
      <c r="H55" s="135">
        <v>6</v>
      </c>
      <c r="I55" s="136"/>
      <c r="J55" s="137">
        <v>132227</v>
      </c>
      <c r="L55" s="126"/>
      <c r="M55" s="126"/>
      <c r="N55" s="126"/>
      <c r="O55" s="126"/>
      <c r="P55" s="126"/>
      <c r="Q55" s="126"/>
      <c r="R55" s="126"/>
      <c r="S55" s="126"/>
      <c r="T55" s="126"/>
    </row>
    <row r="56" spans="1:20" s="52" customFormat="1" ht="12.75" customHeight="1">
      <c r="A56" s="51" t="s">
        <v>43</v>
      </c>
      <c r="B56" s="51"/>
      <c r="C56" s="37"/>
      <c r="D56" s="49">
        <f>SUM(D47:D55)</f>
        <v>8194</v>
      </c>
      <c r="E56" s="49">
        <f>SUM(E47:E55)</f>
        <v>25</v>
      </c>
      <c r="F56" s="50">
        <f t="shared" si="3"/>
        <v>8219</v>
      </c>
      <c r="G56" s="40"/>
      <c r="H56" s="38">
        <f>SUM(H47:H55)</f>
        <v>1337</v>
      </c>
      <c r="I56" s="20"/>
      <c r="J56" s="41">
        <f>SUM(J47:J55)</f>
        <v>519345</v>
      </c>
      <c r="L56" s="20"/>
      <c r="M56" s="20"/>
      <c r="N56" s="20"/>
      <c r="O56" s="20"/>
      <c r="P56" s="20"/>
      <c r="Q56" s="20"/>
      <c r="R56" s="20"/>
      <c r="S56" s="20"/>
      <c r="T56" s="20"/>
    </row>
    <row r="57" spans="1:20" s="52" customFormat="1" ht="12.75" customHeight="1">
      <c r="A57" s="51"/>
      <c r="B57" s="51"/>
      <c r="C57" s="37"/>
      <c r="D57" s="49"/>
      <c r="E57" s="49"/>
      <c r="F57" s="50"/>
      <c r="G57" s="40"/>
      <c r="H57" s="38"/>
      <c r="I57" s="20"/>
      <c r="J57" s="41"/>
      <c r="L57" s="20"/>
      <c r="M57" s="20"/>
      <c r="N57" s="20"/>
      <c r="O57" s="20"/>
      <c r="P57" s="20"/>
      <c r="Q57" s="20"/>
      <c r="R57" s="20"/>
      <c r="S57" s="20"/>
      <c r="T57" s="20"/>
    </row>
    <row r="58" spans="1:20" s="29" customFormat="1" ht="15" customHeight="1">
      <c r="A58" s="53"/>
      <c r="B58" s="53"/>
      <c r="C58" s="54"/>
      <c r="D58" s="54"/>
      <c r="E58" s="54"/>
      <c r="F58" s="61"/>
      <c r="G58" s="34"/>
      <c r="H58" s="30"/>
      <c r="I58" s="20"/>
      <c r="J58" s="62"/>
      <c r="L58" s="20"/>
      <c r="M58" s="20"/>
      <c r="N58" s="20"/>
      <c r="O58" s="20"/>
      <c r="P58" s="20"/>
      <c r="Q58" s="20"/>
      <c r="R58" s="20"/>
      <c r="S58" s="20"/>
      <c r="T58" s="20"/>
    </row>
    <row r="59" spans="1:20" s="14" customFormat="1" ht="24" customHeight="1">
      <c r="A59" s="8" t="s">
        <v>0</v>
      </c>
      <c r="B59" s="8"/>
      <c r="C59" s="9"/>
      <c r="D59" s="9"/>
      <c r="E59" s="9"/>
      <c r="F59" s="10"/>
      <c r="G59" s="11"/>
      <c r="H59" s="12"/>
      <c r="I59"/>
      <c r="J59" s="13"/>
      <c r="L59"/>
      <c r="M59"/>
      <c r="N59"/>
      <c r="O59"/>
      <c r="P59"/>
      <c r="Q59"/>
      <c r="R59"/>
      <c r="S59"/>
      <c r="T59"/>
    </row>
    <row r="60" spans="1:20" s="16" customFormat="1" ht="15" customHeight="1">
      <c r="A60" s="15" t="s">
        <v>109</v>
      </c>
      <c r="B60" s="15"/>
      <c r="F60" s="17"/>
      <c r="G60" s="18"/>
      <c r="I60"/>
      <c r="J60" s="19"/>
      <c r="L60"/>
      <c r="M60"/>
      <c r="N60"/>
      <c r="O60"/>
      <c r="P60"/>
      <c r="Q60"/>
      <c r="R60"/>
      <c r="S60"/>
      <c r="T60"/>
    </row>
    <row r="61" spans="1:20" s="22" customFormat="1" ht="20.100000000000001" customHeight="1">
      <c r="B61" s="23"/>
      <c r="C61" s="24"/>
      <c r="D61" s="245" t="s">
        <v>121</v>
      </c>
      <c r="E61" s="245"/>
      <c r="F61" s="245"/>
      <c r="G61" s="245"/>
      <c r="H61" s="245"/>
      <c r="I61" s="20"/>
      <c r="J61" s="25"/>
      <c r="L61" s="20"/>
      <c r="M61" s="20"/>
      <c r="N61" s="20"/>
      <c r="O61" s="20"/>
      <c r="P61" s="20"/>
      <c r="Q61" s="20"/>
      <c r="R61" s="20"/>
      <c r="S61" s="20"/>
      <c r="T61" s="20"/>
    </row>
    <row r="62" spans="1:20" s="22" customFormat="1" ht="14.25" customHeight="1">
      <c r="A62" s="23"/>
      <c r="B62" s="23"/>
      <c r="C62" s="24"/>
      <c r="D62" s="247" t="s">
        <v>122</v>
      </c>
      <c r="E62" s="247"/>
      <c r="F62" s="247"/>
      <c r="G62" s="247"/>
      <c r="H62" s="197"/>
      <c r="I62" s="20"/>
      <c r="J62" s="26"/>
      <c r="L62" s="20"/>
      <c r="M62" s="20"/>
      <c r="N62" s="20"/>
      <c r="O62" s="20"/>
      <c r="P62" s="20"/>
      <c r="Q62" s="20"/>
      <c r="R62" s="20"/>
      <c r="S62" s="20"/>
      <c r="T62" s="20"/>
    </row>
    <row r="63" spans="1:20" s="27" customFormat="1" ht="30" customHeight="1" thickBot="1">
      <c r="A63" s="206" t="s">
        <v>123</v>
      </c>
      <c r="B63" s="206"/>
      <c r="C63" s="207"/>
      <c r="D63" s="208" t="s">
        <v>100</v>
      </c>
      <c r="E63" s="208" t="s">
        <v>99</v>
      </c>
      <c r="F63" s="243" t="s">
        <v>98</v>
      </c>
      <c r="G63" s="243"/>
      <c r="H63" s="209" t="s">
        <v>1</v>
      </c>
      <c r="I63" s="210"/>
      <c r="J63" s="211" t="s">
        <v>101</v>
      </c>
      <c r="L63" s="28"/>
      <c r="M63" s="28"/>
      <c r="N63" s="28"/>
      <c r="O63" s="28"/>
      <c r="P63" s="28"/>
      <c r="Q63" s="28"/>
      <c r="R63" s="28"/>
      <c r="S63" s="28"/>
      <c r="T63" s="28"/>
    </row>
    <row r="64" spans="1:20" s="222" customFormat="1" ht="20.100000000000001" customHeight="1">
      <c r="A64" s="228" t="s">
        <v>44</v>
      </c>
      <c r="B64" s="228"/>
      <c r="C64" s="229"/>
      <c r="D64" s="229"/>
      <c r="E64" s="229"/>
      <c r="F64" s="230"/>
      <c r="G64" s="231"/>
      <c r="H64" s="232"/>
      <c r="I64" s="233"/>
      <c r="J64" s="234"/>
      <c r="L64" s="227"/>
      <c r="M64" s="227"/>
      <c r="N64" s="227"/>
      <c r="O64" s="227"/>
      <c r="P64" s="227"/>
      <c r="Q64" s="227"/>
      <c r="R64" s="227"/>
      <c r="S64" s="227"/>
      <c r="T64" s="227"/>
    </row>
    <row r="65" spans="1:20" s="128" customFormat="1" ht="12" customHeight="1">
      <c r="A65" s="120" t="s">
        <v>45</v>
      </c>
      <c r="B65" s="120"/>
      <c r="C65" s="129"/>
      <c r="D65" s="138">
        <v>919</v>
      </c>
      <c r="E65" s="122">
        <v>42</v>
      </c>
      <c r="F65" s="123">
        <f>SUM(D65:E65)</f>
        <v>961</v>
      </c>
      <c r="G65" s="124"/>
      <c r="H65" s="125">
        <v>101</v>
      </c>
      <c r="I65" s="126"/>
      <c r="J65" s="127">
        <v>27872</v>
      </c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s="128" customFormat="1" ht="12" customHeight="1">
      <c r="A66" s="120" t="s">
        <v>11</v>
      </c>
      <c r="B66" s="120"/>
      <c r="C66" s="129"/>
      <c r="D66" s="138">
        <v>331</v>
      </c>
      <c r="E66" s="122">
        <v>6</v>
      </c>
      <c r="F66" s="123">
        <f t="shared" ref="F66:F74" si="4">SUM(D66:E66)</f>
        <v>337</v>
      </c>
      <c r="G66" s="124"/>
      <c r="H66" s="125">
        <v>123</v>
      </c>
      <c r="I66" s="126"/>
      <c r="J66" s="127">
        <v>26869</v>
      </c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s="128" customFormat="1" ht="12" customHeight="1">
      <c r="A67" s="120" t="s">
        <v>46</v>
      </c>
      <c r="B67" s="120"/>
      <c r="C67" s="129"/>
      <c r="D67" s="138">
        <v>388</v>
      </c>
      <c r="E67" s="122">
        <v>15</v>
      </c>
      <c r="F67" s="123">
        <f t="shared" si="4"/>
        <v>403</v>
      </c>
      <c r="G67" s="124"/>
      <c r="H67" s="125">
        <v>119</v>
      </c>
      <c r="I67" s="126"/>
      <c r="J67" s="127">
        <v>32852</v>
      </c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s="128" customFormat="1" ht="12" customHeight="1">
      <c r="A68" s="120" t="s">
        <v>47</v>
      </c>
      <c r="B68" s="120"/>
      <c r="C68" s="129"/>
      <c r="D68" s="138">
        <v>1130</v>
      </c>
      <c r="E68" s="122">
        <v>5</v>
      </c>
      <c r="F68" s="123">
        <f t="shared" si="4"/>
        <v>1135</v>
      </c>
      <c r="G68" s="124"/>
      <c r="H68" s="125">
        <v>38</v>
      </c>
      <c r="I68" s="126"/>
      <c r="J68" s="127">
        <v>76370</v>
      </c>
      <c r="L68" s="126"/>
      <c r="M68" s="126"/>
      <c r="N68" s="126"/>
      <c r="O68" s="126"/>
      <c r="P68" s="126"/>
      <c r="Q68" s="126"/>
      <c r="R68" s="126"/>
      <c r="S68" s="126"/>
      <c r="T68" s="126"/>
    </row>
    <row r="69" spans="1:20" s="128" customFormat="1" ht="12" customHeight="1">
      <c r="A69" s="120" t="s">
        <v>48</v>
      </c>
      <c r="B69" s="120"/>
      <c r="C69" s="129"/>
      <c r="D69" s="138">
        <v>777</v>
      </c>
      <c r="E69" s="122">
        <v>4</v>
      </c>
      <c r="F69" s="123">
        <f t="shared" si="4"/>
        <v>781</v>
      </c>
      <c r="G69" s="124"/>
      <c r="H69" s="125">
        <v>234</v>
      </c>
      <c r="I69" s="126"/>
      <c r="J69" s="127">
        <v>35939</v>
      </c>
      <c r="L69" s="126"/>
      <c r="M69" s="126"/>
      <c r="N69" s="126"/>
      <c r="O69" s="126"/>
      <c r="P69" s="126"/>
      <c r="Q69" s="126"/>
      <c r="R69" s="126"/>
      <c r="S69" s="126"/>
      <c r="T69" s="126"/>
    </row>
    <row r="70" spans="1:20" s="128" customFormat="1" ht="12" customHeight="1">
      <c r="A70" s="120" t="s">
        <v>49</v>
      </c>
      <c r="B70" s="120"/>
      <c r="C70" s="129"/>
      <c r="D70" s="138">
        <v>1</v>
      </c>
      <c r="E70" s="138">
        <v>0</v>
      </c>
      <c r="F70" s="123">
        <f t="shared" si="4"/>
        <v>1</v>
      </c>
      <c r="G70" s="124"/>
      <c r="H70" s="125">
        <v>0</v>
      </c>
      <c r="I70" s="126"/>
      <c r="J70" s="127">
        <v>0</v>
      </c>
      <c r="L70" s="126"/>
      <c r="M70" s="126"/>
      <c r="N70" s="126"/>
      <c r="O70" s="126"/>
      <c r="P70" s="126"/>
      <c r="Q70" s="126"/>
      <c r="R70" s="126"/>
      <c r="S70" s="126"/>
      <c r="T70" s="126"/>
    </row>
    <row r="71" spans="1:20" s="128" customFormat="1" ht="12" customHeight="1">
      <c r="A71" s="120" t="s">
        <v>50</v>
      </c>
      <c r="B71" s="120"/>
      <c r="C71" s="129"/>
      <c r="D71" s="122">
        <v>31</v>
      </c>
      <c r="E71" s="122">
        <v>0</v>
      </c>
      <c r="F71" s="123">
        <f t="shared" si="4"/>
        <v>31</v>
      </c>
      <c r="G71" s="124"/>
      <c r="H71" s="125">
        <v>0</v>
      </c>
      <c r="I71" s="126"/>
      <c r="J71" s="127">
        <v>0</v>
      </c>
      <c r="L71" s="126"/>
      <c r="M71" s="126"/>
      <c r="N71" s="126"/>
      <c r="O71" s="126"/>
      <c r="P71" s="126"/>
      <c r="Q71" s="126"/>
      <c r="R71" s="126"/>
      <c r="S71" s="126"/>
      <c r="T71" s="126"/>
    </row>
    <row r="72" spans="1:20" s="128" customFormat="1" ht="12" customHeight="1">
      <c r="A72" s="120" t="s">
        <v>94</v>
      </c>
      <c r="B72" s="120"/>
      <c r="C72" s="129"/>
      <c r="D72" s="122">
        <v>1</v>
      </c>
      <c r="E72" s="122">
        <v>0</v>
      </c>
      <c r="F72" s="123">
        <f t="shared" si="4"/>
        <v>1</v>
      </c>
      <c r="G72" s="124"/>
      <c r="H72" s="125">
        <v>0</v>
      </c>
      <c r="I72" s="126"/>
      <c r="J72" s="127">
        <v>0</v>
      </c>
      <c r="L72" s="126"/>
      <c r="M72" s="126"/>
      <c r="N72" s="126"/>
      <c r="O72" s="126"/>
      <c r="P72" s="126"/>
      <c r="Q72" s="126"/>
      <c r="R72" s="126"/>
      <c r="S72" s="126"/>
      <c r="T72" s="126"/>
    </row>
    <row r="73" spans="1:20" s="128" customFormat="1" ht="12" customHeight="1">
      <c r="A73" s="120" t="s">
        <v>51</v>
      </c>
      <c r="B73" s="120"/>
      <c r="C73" s="129"/>
      <c r="D73" s="122">
        <v>119</v>
      </c>
      <c r="E73" s="122">
        <v>0</v>
      </c>
      <c r="F73" s="123">
        <f t="shared" si="4"/>
        <v>119</v>
      </c>
      <c r="G73" s="124"/>
      <c r="H73" s="125">
        <v>0</v>
      </c>
      <c r="I73" s="126"/>
      <c r="J73" s="127">
        <v>0</v>
      </c>
      <c r="L73" s="126"/>
      <c r="M73" s="126"/>
      <c r="N73" s="126"/>
      <c r="O73" s="126"/>
      <c r="P73" s="126"/>
      <c r="Q73" s="126"/>
      <c r="R73" s="126"/>
      <c r="S73" s="126"/>
      <c r="T73" s="126"/>
    </row>
    <row r="74" spans="1:20" s="128" customFormat="1" ht="12" customHeight="1">
      <c r="A74" s="85" t="s">
        <v>52</v>
      </c>
      <c r="B74" s="85"/>
      <c r="C74" s="131"/>
      <c r="D74" s="132">
        <v>73</v>
      </c>
      <c r="E74" s="132">
        <v>0</v>
      </c>
      <c r="F74" s="133">
        <f t="shared" si="4"/>
        <v>73</v>
      </c>
      <c r="G74" s="134"/>
      <c r="H74" s="135">
        <v>0</v>
      </c>
      <c r="I74" s="136"/>
      <c r="J74" s="137">
        <v>26058</v>
      </c>
      <c r="L74" s="126"/>
      <c r="M74" s="126"/>
      <c r="N74" s="126"/>
      <c r="O74" s="126"/>
      <c r="P74" s="126"/>
      <c r="Q74" s="126"/>
      <c r="R74" s="126"/>
      <c r="S74" s="126"/>
      <c r="T74" s="126"/>
    </row>
    <row r="75" spans="1:20" s="52" customFormat="1" ht="12.75" customHeight="1">
      <c r="A75" s="51" t="s">
        <v>125</v>
      </c>
      <c r="B75" s="51"/>
      <c r="C75" s="37"/>
      <c r="D75" s="49">
        <f>SUM(D65:D74)</f>
        <v>3770</v>
      </c>
      <c r="E75" s="49">
        <f>SUM(E65:E74)</f>
        <v>72</v>
      </c>
      <c r="F75" s="50">
        <f>SUM(F65:F74)</f>
        <v>3842</v>
      </c>
      <c r="G75" s="40"/>
      <c r="H75" s="38">
        <f>SUM(H65:H74)</f>
        <v>615</v>
      </c>
      <c r="I75" s="20"/>
      <c r="J75" s="41">
        <f>SUM(J65:J74)</f>
        <v>225960</v>
      </c>
      <c r="L75" s="20"/>
      <c r="M75" s="20"/>
      <c r="N75" s="20"/>
      <c r="O75" s="20"/>
      <c r="P75" s="20"/>
      <c r="Q75" s="20"/>
      <c r="R75" s="20"/>
      <c r="S75" s="20"/>
      <c r="T75" s="20"/>
    </row>
    <row r="76" spans="1:20" s="29" customFormat="1" ht="10.050000000000001" customHeight="1">
      <c r="A76" s="53"/>
      <c r="B76" s="53"/>
      <c r="C76" s="54"/>
      <c r="D76" s="54"/>
      <c r="E76" s="54"/>
      <c r="F76" s="61"/>
      <c r="G76" s="34"/>
      <c r="H76" s="30"/>
      <c r="I76" s="20"/>
      <c r="J76" s="62"/>
      <c r="L76" s="20"/>
      <c r="M76" s="20"/>
      <c r="N76" s="20"/>
      <c r="O76" s="20"/>
      <c r="P76" s="20"/>
      <c r="Q76" s="20"/>
      <c r="R76" s="20"/>
      <c r="S76" s="20"/>
      <c r="T76" s="20"/>
    </row>
    <row r="77" spans="1:20" s="222" customFormat="1" ht="12" customHeight="1">
      <c r="A77" s="235" t="s">
        <v>53</v>
      </c>
      <c r="B77" s="235"/>
      <c r="C77" s="224"/>
      <c r="D77" s="236"/>
      <c r="E77" s="236"/>
      <c r="F77" s="237"/>
      <c r="G77" s="238"/>
      <c r="H77" s="219"/>
      <c r="I77" s="226"/>
      <c r="J77" s="221"/>
      <c r="L77" s="227"/>
      <c r="M77" s="227"/>
      <c r="N77" s="227"/>
      <c r="O77" s="227"/>
      <c r="P77" s="227"/>
      <c r="Q77" s="227"/>
      <c r="R77" s="227"/>
      <c r="S77" s="227"/>
      <c r="T77" s="227"/>
    </row>
    <row r="78" spans="1:20" s="29" customFormat="1" ht="12" customHeight="1">
      <c r="A78" s="36" t="s">
        <v>54</v>
      </c>
      <c r="B78" s="36"/>
      <c r="C78" s="34"/>
      <c r="D78" s="58"/>
      <c r="E78" s="159"/>
      <c r="F78" s="59"/>
      <c r="G78" s="60"/>
      <c r="H78" s="47"/>
      <c r="I78" s="20"/>
      <c r="J78" s="48"/>
      <c r="L78" s="20"/>
      <c r="M78" s="20"/>
      <c r="N78" s="20"/>
      <c r="O78" s="20"/>
      <c r="P78" s="20"/>
      <c r="Q78" s="20"/>
      <c r="R78" s="20"/>
      <c r="S78" s="20"/>
      <c r="T78" s="20"/>
    </row>
    <row r="79" spans="1:20" s="128" customFormat="1" ht="12" customHeight="1">
      <c r="A79" s="120" t="s">
        <v>55</v>
      </c>
      <c r="B79" s="120"/>
      <c r="C79" s="129"/>
      <c r="D79" s="122">
        <v>260</v>
      </c>
      <c r="E79" s="160">
        <v>21</v>
      </c>
      <c r="F79" s="123">
        <f>SUM(D79:E79)</f>
        <v>281</v>
      </c>
      <c r="G79" s="124"/>
      <c r="H79" s="125">
        <v>130</v>
      </c>
      <c r="I79" s="126"/>
      <c r="J79" s="127">
        <v>36580</v>
      </c>
      <c r="L79" s="126"/>
      <c r="M79" s="126"/>
      <c r="N79" s="126"/>
      <c r="O79" s="126"/>
      <c r="P79" s="126"/>
      <c r="Q79" s="126"/>
      <c r="R79" s="126"/>
      <c r="S79" s="126"/>
      <c r="T79" s="126"/>
    </row>
    <row r="80" spans="1:20" s="128" customFormat="1" ht="12" customHeight="1">
      <c r="A80" s="120" t="s">
        <v>56</v>
      </c>
      <c r="B80" s="120"/>
      <c r="C80" s="129"/>
      <c r="D80" s="122">
        <v>644</v>
      </c>
      <c r="E80" s="160">
        <v>65</v>
      </c>
      <c r="F80" s="123">
        <f t="shared" ref="F80:F84" si="5">SUM(D80:E80)</f>
        <v>709</v>
      </c>
      <c r="G80" s="124"/>
      <c r="H80" s="125">
        <v>18</v>
      </c>
      <c r="I80" s="126"/>
      <c r="J80" s="127">
        <v>18687</v>
      </c>
      <c r="L80" s="126"/>
      <c r="M80" s="126"/>
      <c r="N80" s="126"/>
      <c r="O80" s="126"/>
      <c r="P80" s="126"/>
      <c r="Q80" s="126"/>
      <c r="R80" s="126"/>
      <c r="S80" s="126"/>
      <c r="T80" s="126"/>
    </row>
    <row r="81" spans="1:20" s="128" customFormat="1" ht="12" customHeight="1">
      <c r="A81" s="120" t="s">
        <v>57</v>
      </c>
      <c r="B81" s="120"/>
      <c r="C81" s="129"/>
      <c r="D81" s="122">
        <v>214</v>
      </c>
      <c r="E81" s="160">
        <v>18</v>
      </c>
      <c r="F81" s="123">
        <f t="shared" si="5"/>
        <v>232</v>
      </c>
      <c r="G81" s="124"/>
      <c r="H81" s="125">
        <v>27</v>
      </c>
      <c r="I81" s="126"/>
      <c r="J81" s="127">
        <v>6452</v>
      </c>
      <c r="L81" s="126"/>
      <c r="M81" s="126"/>
      <c r="N81" s="126"/>
      <c r="O81" s="126"/>
      <c r="P81" s="126"/>
      <c r="Q81" s="126"/>
      <c r="R81" s="126"/>
      <c r="S81" s="126"/>
      <c r="T81" s="126"/>
    </row>
    <row r="82" spans="1:20" s="128" customFormat="1" ht="12" customHeight="1">
      <c r="A82" s="120" t="s">
        <v>58</v>
      </c>
      <c r="B82" s="120"/>
      <c r="C82" s="129"/>
      <c r="D82" s="122">
        <v>163</v>
      </c>
      <c r="E82" s="160">
        <v>22</v>
      </c>
      <c r="F82" s="123">
        <f t="shared" si="5"/>
        <v>185</v>
      </c>
      <c r="G82" s="124"/>
      <c r="H82" s="125">
        <v>0</v>
      </c>
      <c r="I82" s="126"/>
      <c r="J82" s="127">
        <v>46415</v>
      </c>
      <c r="L82" s="126"/>
      <c r="M82" s="126"/>
      <c r="N82" s="126"/>
      <c r="O82" s="126"/>
      <c r="P82" s="126"/>
      <c r="Q82" s="126"/>
      <c r="R82" s="126"/>
      <c r="S82" s="126"/>
      <c r="T82" s="126"/>
    </row>
    <row r="83" spans="1:20" s="128" customFormat="1" ht="12" customHeight="1">
      <c r="A83" s="120" t="s">
        <v>59</v>
      </c>
      <c r="B83" s="120"/>
      <c r="C83" s="129"/>
      <c r="D83" s="122">
        <v>32</v>
      </c>
      <c r="E83" s="160">
        <v>22</v>
      </c>
      <c r="F83" s="123">
        <f t="shared" si="5"/>
        <v>54</v>
      </c>
      <c r="G83" s="124"/>
      <c r="H83" s="125">
        <v>0</v>
      </c>
      <c r="I83" s="126"/>
      <c r="J83" s="127">
        <v>3663</v>
      </c>
      <c r="L83" s="126"/>
      <c r="M83" s="126"/>
      <c r="N83" s="126"/>
      <c r="O83" s="126"/>
      <c r="P83" s="126"/>
      <c r="Q83" s="126"/>
      <c r="R83" s="126"/>
      <c r="S83" s="126"/>
      <c r="T83" s="126"/>
    </row>
    <row r="84" spans="1:20" s="128" customFormat="1" ht="12" customHeight="1">
      <c r="A84" s="85" t="s">
        <v>60</v>
      </c>
      <c r="B84" s="85"/>
      <c r="C84" s="131"/>
      <c r="D84" s="132">
        <v>138</v>
      </c>
      <c r="E84" s="161">
        <v>140</v>
      </c>
      <c r="F84" s="133">
        <f t="shared" si="5"/>
        <v>278</v>
      </c>
      <c r="G84" s="134"/>
      <c r="H84" s="135">
        <v>5</v>
      </c>
      <c r="I84" s="136"/>
      <c r="J84" s="137">
        <v>20848</v>
      </c>
      <c r="L84" s="126"/>
      <c r="M84" s="126"/>
      <c r="N84" s="126"/>
      <c r="O84" s="126"/>
      <c r="P84" s="126"/>
      <c r="Q84" s="126"/>
      <c r="R84" s="126"/>
      <c r="S84" s="126"/>
      <c r="T84" s="126"/>
    </row>
    <row r="85" spans="1:20" s="52" customFormat="1" ht="12.75" customHeight="1">
      <c r="A85" s="51" t="s">
        <v>61</v>
      </c>
      <c r="B85" s="51"/>
      <c r="C85" s="63"/>
      <c r="D85" s="49">
        <f>SUM(D79:D84)</f>
        <v>1451</v>
      </c>
      <c r="E85" s="64">
        <f>SUM(E79:E84)</f>
        <v>288</v>
      </c>
      <c r="F85" s="50">
        <f>SUM(F79:F84)</f>
        <v>1739</v>
      </c>
      <c r="G85" s="40"/>
      <c r="H85" s="38">
        <f>SUM(H79:H84)</f>
        <v>180</v>
      </c>
      <c r="I85" s="20"/>
      <c r="J85" s="41">
        <f>SUM(J79:J84)</f>
        <v>132645</v>
      </c>
      <c r="L85" s="20"/>
      <c r="M85" s="20"/>
      <c r="N85" s="20"/>
      <c r="O85" s="20"/>
      <c r="P85" s="20"/>
      <c r="Q85" s="20"/>
      <c r="R85" s="20"/>
      <c r="S85" s="20"/>
      <c r="T85" s="20"/>
    </row>
    <row r="86" spans="1:20" s="52" customFormat="1" ht="5.0999999999999996" customHeight="1">
      <c r="A86" s="51"/>
      <c r="B86" s="51"/>
      <c r="C86" s="63"/>
      <c r="D86" s="49"/>
      <c r="E86" s="64"/>
      <c r="F86" s="50"/>
      <c r="G86" s="40"/>
      <c r="H86" s="38"/>
      <c r="I86" s="20"/>
      <c r="J86" s="41"/>
      <c r="L86" s="20"/>
      <c r="M86" s="20"/>
      <c r="N86" s="20"/>
      <c r="O86" s="20"/>
      <c r="P86" s="20"/>
      <c r="Q86" s="20"/>
      <c r="R86" s="20"/>
      <c r="S86" s="20"/>
      <c r="T86" s="20"/>
    </row>
    <row r="87" spans="1:20" s="29" customFormat="1" ht="12" customHeight="1">
      <c r="A87" s="244" t="s">
        <v>96</v>
      </c>
      <c r="B87" s="244"/>
      <c r="C87" s="30"/>
      <c r="D87" s="58"/>
      <c r="E87" s="159"/>
      <c r="F87" s="59"/>
      <c r="G87" s="60"/>
      <c r="H87" s="47"/>
      <c r="I87" s="20"/>
      <c r="J87" s="48"/>
      <c r="L87" s="20"/>
      <c r="M87" s="20"/>
      <c r="N87" s="20"/>
      <c r="O87" s="20"/>
      <c r="P87" s="20"/>
      <c r="Q87" s="20"/>
      <c r="R87" s="20"/>
      <c r="S87" s="20"/>
      <c r="T87" s="20"/>
    </row>
    <row r="88" spans="1:20" s="128" customFormat="1" ht="12" customHeight="1">
      <c r="A88" s="120" t="s">
        <v>7</v>
      </c>
      <c r="B88" s="120"/>
      <c r="C88" s="129"/>
      <c r="D88" s="122">
        <v>148</v>
      </c>
      <c r="E88" s="160">
        <v>5</v>
      </c>
      <c r="F88" s="123">
        <f>SUM(D88:E88)</f>
        <v>153</v>
      </c>
      <c r="G88" s="124"/>
      <c r="H88" s="125">
        <v>36</v>
      </c>
      <c r="I88" s="126"/>
      <c r="J88" s="127">
        <v>31934</v>
      </c>
      <c r="L88" s="126"/>
      <c r="M88" s="126"/>
      <c r="N88" s="126"/>
      <c r="O88" s="126"/>
      <c r="P88" s="126"/>
      <c r="Q88" s="126"/>
      <c r="R88" s="126"/>
      <c r="S88" s="126"/>
      <c r="T88" s="126"/>
    </row>
    <row r="89" spans="1:20" s="128" customFormat="1" ht="12" customHeight="1">
      <c r="A89" s="120" t="s">
        <v>62</v>
      </c>
      <c r="B89" s="120"/>
      <c r="C89" s="129"/>
      <c r="D89" s="122">
        <v>178</v>
      </c>
      <c r="E89" s="160">
        <v>10</v>
      </c>
      <c r="F89" s="123">
        <f t="shared" ref="F89:F98" si="6">SUM(D89:E89)</f>
        <v>188</v>
      </c>
      <c r="G89" s="124"/>
      <c r="H89" s="125">
        <v>148</v>
      </c>
      <c r="I89" s="126"/>
      <c r="J89" s="127">
        <v>174323</v>
      </c>
      <c r="L89" s="126"/>
      <c r="M89" s="126"/>
      <c r="N89" s="126"/>
      <c r="O89" s="126"/>
      <c r="P89" s="126"/>
      <c r="Q89" s="126"/>
      <c r="R89" s="126"/>
      <c r="S89" s="126"/>
      <c r="T89" s="126"/>
    </row>
    <row r="90" spans="1:20" s="128" customFormat="1" ht="12" customHeight="1">
      <c r="A90" s="120" t="s">
        <v>63</v>
      </c>
      <c r="B90" s="120"/>
      <c r="C90" s="129"/>
      <c r="D90" s="122">
        <v>1041</v>
      </c>
      <c r="E90" s="160">
        <v>16</v>
      </c>
      <c r="F90" s="123">
        <f t="shared" si="6"/>
        <v>1057</v>
      </c>
      <c r="G90" s="124"/>
      <c r="H90" s="125">
        <v>185</v>
      </c>
      <c r="I90" s="126"/>
      <c r="J90" s="127">
        <v>30337</v>
      </c>
      <c r="L90" s="126"/>
      <c r="M90" s="126"/>
      <c r="N90" s="126"/>
      <c r="O90" s="126"/>
      <c r="P90" s="126"/>
      <c r="Q90" s="126"/>
      <c r="R90" s="126"/>
      <c r="S90" s="126"/>
      <c r="T90" s="126"/>
    </row>
    <row r="91" spans="1:20" s="128" customFormat="1" ht="12" customHeight="1">
      <c r="A91" s="120" t="s">
        <v>8</v>
      </c>
      <c r="B91" s="120"/>
      <c r="C91" s="129"/>
      <c r="D91" s="122">
        <v>0</v>
      </c>
      <c r="E91" s="160">
        <v>0</v>
      </c>
      <c r="F91" s="123">
        <f t="shared" si="6"/>
        <v>0</v>
      </c>
      <c r="G91" s="124"/>
      <c r="H91" s="125">
        <v>34</v>
      </c>
      <c r="I91" s="126"/>
      <c r="J91" s="127">
        <v>63355</v>
      </c>
      <c r="L91" s="126"/>
      <c r="M91" s="126"/>
      <c r="N91" s="126"/>
      <c r="O91" s="126"/>
      <c r="P91" s="126"/>
      <c r="Q91" s="126"/>
      <c r="R91" s="126"/>
      <c r="S91" s="126"/>
      <c r="T91" s="126"/>
    </row>
    <row r="92" spans="1:20" s="128" customFormat="1" ht="12" customHeight="1">
      <c r="A92" s="120" t="s">
        <v>12</v>
      </c>
      <c r="B92" s="120"/>
      <c r="C92" s="129"/>
      <c r="D92" s="122">
        <v>87</v>
      </c>
      <c r="E92" s="160">
        <v>6</v>
      </c>
      <c r="F92" s="123">
        <f t="shared" si="6"/>
        <v>93</v>
      </c>
      <c r="G92" s="124"/>
      <c r="H92" s="125">
        <v>33</v>
      </c>
      <c r="I92" s="126"/>
      <c r="J92" s="127">
        <v>60305</v>
      </c>
      <c r="L92" s="126"/>
      <c r="M92" s="126"/>
      <c r="N92" s="126"/>
      <c r="O92" s="126"/>
      <c r="P92" s="126"/>
      <c r="Q92" s="126"/>
      <c r="R92" s="126"/>
      <c r="S92" s="126"/>
      <c r="T92" s="126"/>
    </row>
    <row r="93" spans="1:20" s="128" customFormat="1" ht="12" customHeight="1">
      <c r="A93" s="120" t="s">
        <v>64</v>
      </c>
      <c r="B93" s="120"/>
      <c r="C93" s="129"/>
      <c r="D93" s="122">
        <v>131</v>
      </c>
      <c r="E93" s="160">
        <v>10</v>
      </c>
      <c r="F93" s="123">
        <f t="shared" si="6"/>
        <v>141</v>
      </c>
      <c r="G93" s="124"/>
      <c r="H93" s="125">
        <v>44</v>
      </c>
      <c r="I93" s="126"/>
      <c r="J93" s="127">
        <v>25277</v>
      </c>
      <c r="L93" s="126"/>
      <c r="M93" s="126"/>
      <c r="N93" s="126"/>
      <c r="O93" s="126"/>
      <c r="P93" s="126"/>
      <c r="Q93" s="126"/>
      <c r="R93" s="126"/>
      <c r="S93" s="126"/>
      <c r="T93" s="126"/>
    </row>
    <row r="94" spans="1:20" s="128" customFormat="1" ht="12" customHeight="1">
      <c r="A94" s="120" t="s">
        <v>65</v>
      </c>
      <c r="B94" s="120"/>
      <c r="C94" s="129"/>
      <c r="D94" s="122">
        <v>190</v>
      </c>
      <c r="E94" s="160">
        <v>65</v>
      </c>
      <c r="F94" s="123">
        <f t="shared" si="6"/>
        <v>255</v>
      </c>
      <c r="G94" s="124"/>
      <c r="H94" s="125">
        <v>86</v>
      </c>
      <c r="I94" s="126"/>
      <c r="J94" s="127">
        <v>21192</v>
      </c>
      <c r="L94" s="126"/>
      <c r="M94" s="126"/>
      <c r="N94" s="126"/>
      <c r="O94" s="126"/>
      <c r="P94" s="126"/>
      <c r="Q94" s="126"/>
      <c r="R94" s="126"/>
      <c r="S94" s="126"/>
      <c r="T94" s="126"/>
    </row>
    <row r="95" spans="1:20" s="128" customFormat="1" ht="12" customHeight="1">
      <c r="A95" s="120" t="s">
        <v>66</v>
      </c>
      <c r="B95" s="120"/>
      <c r="C95" s="129"/>
      <c r="D95" s="122">
        <v>105</v>
      </c>
      <c r="E95" s="160">
        <v>11</v>
      </c>
      <c r="F95" s="123">
        <f t="shared" si="6"/>
        <v>116</v>
      </c>
      <c r="G95" s="124"/>
      <c r="H95" s="125">
        <v>89</v>
      </c>
      <c r="I95" s="126"/>
      <c r="J95" s="127">
        <v>70538</v>
      </c>
      <c r="L95" s="126"/>
      <c r="M95" s="126"/>
      <c r="N95" s="126"/>
      <c r="O95" s="126"/>
      <c r="P95" s="126"/>
      <c r="Q95" s="126"/>
      <c r="R95" s="126"/>
      <c r="S95" s="126"/>
      <c r="T95" s="126"/>
    </row>
    <row r="96" spans="1:20" s="128" customFormat="1" ht="12" customHeight="1">
      <c r="A96" s="120" t="s">
        <v>67</v>
      </c>
      <c r="B96" s="120"/>
      <c r="C96" s="129"/>
      <c r="D96" s="122">
        <v>111</v>
      </c>
      <c r="E96" s="160">
        <v>22</v>
      </c>
      <c r="F96" s="123">
        <f t="shared" si="6"/>
        <v>133</v>
      </c>
      <c r="G96" s="124"/>
      <c r="H96" s="125">
        <v>137</v>
      </c>
      <c r="I96" s="126"/>
      <c r="J96" s="127">
        <v>24672</v>
      </c>
      <c r="L96" s="126"/>
      <c r="M96" s="126"/>
      <c r="N96" s="126"/>
      <c r="O96" s="126"/>
      <c r="P96" s="126"/>
      <c r="Q96" s="126"/>
      <c r="R96" s="126"/>
      <c r="S96" s="126"/>
      <c r="T96" s="126"/>
    </row>
    <row r="97" spans="1:20" s="128" customFormat="1" ht="12" customHeight="1">
      <c r="A97" s="120" t="s">
        <v>17</v>
      </c>
      <c r="B97" s="120"/>
      <c r="C97" s="129"/>
      <c r="D97" s="122">
        <v>470</v>
      </c>
      <c r="E97" s="160">
        <v>13</v>
      </c>
      <c r="F97" s="123">
        <f t="shared" si="6"/>
        <v>483</v>
      </c>
      <c r="G97" s="124"/>
      <c r="H97" s="125">
        <v>0</v>
      </c>
      <c r="I97" s="126"/>
      <c r="J97" s="127">
        <v>0</v>
      </c>
      <c r="L97" s="126"/>
      <c r="M97" s="126"/>
      <c r="N97" s="126"/>
      <c r="O97" s="126"/>
      <c r="P97" s="126"/>
      <c r="Q97" s="126"/>
      <c r="R97" s="126"/>
      <c r="S97" s="126"/>
      <c r="T97" s="126"/>
    </row>
    <row r="98" spans="1:20" s="128" customFormat="1" ht="12" customHeight="1">
      <c r="A98" s="139" t="s">
        <v>68</v>
      </c>
      <c r="B98" s="85"/>
      <c r="C98" s="131"/>
      <c r="D98" s="132">
        <v>19</v>
      </c>
      <c r="E98" s="161">
        <v>0</v>
      </c>
      <c r="F98" s="133">
        <f t="shared" si="6"/>
        <v>19</v>
      </c>
      <c r="G98" s="134"/>
      <c r="H98" s="135">
        <v>0</v>
      </c>
      <c r="I98" s="136"/>
      <c r="J98" s="137">
        <v>0</v>
      </c>
      <c r="L98" s="126"/>
      <c r="M98" s="126"/>
      <c r="N98" s="126"/>
      <c r="O98" s="126"/>
      <c r="P98" s="126"/>
      <c r="Q98" s="126"/>
      <c r="R98" s="126"/>
      <c r="S98" s="126"/>
      <c r="T98" s="126"/>
    </row>
    <row r="99" spans="1:20" s="42" customFormat="1" ht="12.75" customHeight="1">
      <c r="A99" s="36" t="s">
        <v>69</v>
      </c>
      <c r="B99" s="36"/>
      <c r="C99" s="63"/>
      <c r="D99" s="64">
        <f>SUM(D88:D98)</f>
        <v>2480</v>
      </c>
      <c r="E99" s="64">
        <f>SUM(E88:E98)</f>
        <v>158</v>
      </c>
      <c r="F99" s="50">
        <f>SUM(F88:F98)</f>
        <v>2638</v>
      </c>
      <c r="G99" s="65"/>
      <c r="H99" s="66">
        <f>SUM(H88:H98)</f>
        <v>792</v>
      </c>
      <c r="I99" s="20"/>
      <c r="J99" s="67">
        <f>SUM(J88:J98)</f>
        <v>501933</v>
      </c>
      <c r="L99" s="20"/>
      <c r="M99" s="20"/>
      <c r="N99" s="20"/>
      <c r="O99" s="20"/>
      <c r="P99" s="20"/>
      <c r="Q99" s="20"/>
      <c r="R99" s="20"/>
      <c r="S99" s="20"/>
      <c r="T99" s="20"/>
    </row>
    <row r="100" spans="1:20" s="29" customFormat="1" ht="5.0999999999999996" customHeight="1">
      <c r="A100" s="53"/>
      <c r="B100" s="53"/>
      <c r="C100" s="54"/>
      <c r="D100" s="54"/>
      <c r="E100" s="162"/>
      <c r="F100" s="61"/>
      <c r="G100" s="34"/>
      <c r="H100" s="30"/>
      <c r="I100" s="20"/>
      <c r="J100" s="62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1:20" s="29" customFormat="1" ht="12" customHeight="1">
      <c r="A101" s="36" t="s">
        <v>70</v>
      </c>
      <c r="B101" s="36"/>
      <c r="C101" s="30"/>
      <c r="D101" s="30"/>
      <c r="E101" s="163"/>
      <c r="F101" s="46"/>
      <c r="G101" s="34"/>
      <c r="H101" s="47"/>
      <c r="I101" s="20"/>
      <c r="J101" s="48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s="128" customFormat="1" ht="12" customHeight="1">
      <c r="A102" s="120" t="s">
        <v>9</v>
      </c>
      <c r="B102" s="120"/>
      <c r="C102" s="129"/>
      <c r="D102" s="122">
        <v>77</v>
      </c>
      <c r="E102" s="160">
        <v>55</v>
      </c>
      <c r="F102" s="123">
        <f t="shared" ref="F102:F105" si="7">SUM(D102:E102)</f>
        <v>132</v>
      </c>
      <c r="G102" s="124"/>
      <c r="H102" s="125">
        <v>52</v>
      </c>
      <c r="I102" s="126"/>
      <c r="J102" s="127">
        <v>15442</v>
      </c>
      <c r="L102" s="126"/>
      <c r="M102" s="126"/>
      <c r="N102" s="126"/>
      <c r="O102" s="126"/>
      <c r="P102" s="126"/>
      <c r="Q102" s="126"/>
      <c r="R102" s="126"/>
      <c r="S102" s="126"/>
      <c r="T102" s="126"/>
    </row>
    <row r="103" spans="1:20" s="128" customFormat="1" ht="12" customHeight="1">
      <c r="A103" s="120" t="s">
        <v>71</v>
      </c>
      <c r="B103" s="120"/>
      <c r="C103" s="129"/>
      <c r="D103" s="122">
        <v>224</v>
      </c>
      <c r="E103" s="160">
        <v>43</v>
      </c>
      <c r="F103" s="123">
        <f t="shared" si="7"/>
        <v>267</v>
      </c>
      <c r="G103" s="124"/>
      <c r="H103" s="125">
        <v>23</v>
      </c>
      <c r="I103" s="126"/>
      <c r="J103" s="127">
        <v>6837</v>
      </c>
      <c r="L103" s="126"/>
      <c r="M103" s="126"/>
      <c r="N103" s="126"/>
      <c r="O103" s="126"/>
      <c r="P103" s="126"/>
      <c r="Q103" s="126"/>
      <c r="R103" s="126"/>
      <c r="S103" s="126"/>
      <c r="T103" s="126"/>
    </row>
    <row r="104" spans="1:20" s="128" customFormat="1" ht="12" customHeight="1">
      <c r="A104" s="120" t="s">
        <v>72</v>
      </c>
      <c r="B104" s="120"/>
      <c r="C104" s="129"/>
      <c r="D104" s="122">
        <v>667</v>
      </c>
      <c r="E104" s="160">
        <v>67</v>
      </c>
      <c r="F104" s="123">
        <f t="shared" si="7"/>
        <v>734</v>
      </c>
      <c r="G104" s="124"/>
      <c r="H104" s="125">
        <v>61</v>
      </c>
      <c r="I104" s="126"/>
      <c r="J104" s="127">
        <v>33171</v>
      </c>
      <c r="L104" s="126"/>
      <c r="M104" s="126"/>
      <c r="N104" s="126"/>
      <c r="O104" s="126"/>
      <c r="P104" s="126"/>
      <c r="Q104" s="126"/>
      <c r="R104" s="126"/>
      <c r="S104" s="126"/>
      <c r="T104" s="126"/>
    </row>
    <row r="105" spans="1:20" s="128" customFormat="1" ht="12" customHeight="1">
      <c r="A105" s="85" t="s">
        <v>16</v>
      </c>
      <c r="B105" s="85"/>
      <c r="C105" s="131"/>
      <c r="D105" s="132">
        <v>420</v>
      </c>
      <c r="E105" s="164">
        <v>77</v>
      </c>
      <c r="F105" s="133">
        <f t="shared" si="7"/>
        <v>497</v>
      </c>
      <c r="G105" s="134"/>
      <c r="H105" s="135">
        <v>20</v>
      </c>
      <c r="I105" s="136"/>
      <c r="J105" s="137">
        <v>9338</v>
      </c>
      <c r="L105" s="126"/>
      <c r="M105" s="126"/>
      <c r="N105" s="126"/>
      <c r="O105" s="126"/>
      <c r="P105" s="126"/>
      <c r="Q105" s="126"/>
      <c r="R105" s="126"/>
      <c r="S105" s="126"/>
      <c r="T105" s="126"/>
    </row>
    <row r="106" spans="1:20" s="42" customFormat="1" ht="12.75" customHeight="1">
      <c r="A106" s="36" t="s">
        <v>73</v>
      </c>
      <c r="B106" s="36"/>
      <c r="C106" s="63"/>
      <c r="D106" s="49">
        <f>SUM(D102:D105)</f>
        <v>1388</v>
      </c>
      <c r="E106" s="64">
        <f>SUM(E102:E105)</f>
        <v>242</v>
      </c>
      <c r="F106" s="50">
        <f>SUM(F102:F105)</f>
        <v>1630</v>
      </c>
      <c r="G106" s="40"/>
      <c r="H106" s="38">
        <f>SUM(H102:H105)</f>
        <v>156</v>
      </c>
      <c r="I106" s="20"/>
      <c r="J106" s="41">
        <f>SUM(J102:J105)</f>
        <v>64788</v>
      </c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1:20" s="42" customFormat="1" ht="5.0999999999999996" customHeight="1">
      <c r="A107" s="36"/>
      <c r="B107" s="36"/>
      <c r="C107" s="63"/>
      <c r="D107" s="49"/>
      <c r="E107" s="64"/>
      <c r="F107" s="50"/>
      <c r="G107" s="40"/>
      <c r="H107" s="38"/>
      <c r="I107" s="20"/>
      <c r="J107" s="41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1:20" s="70" customFormat="1" ht="12" customHeight="1">
      <c r="A108" s="36" t="s">
        <v>74</v>
      </c>
      <c r="B108" s="36"/>
      <c r="C108" s="68"/>
      <c r="D108" s="58"/>
      <c r="E108" s="159"/>
      <c r="F108" s="59"/>
      <c r="G108" s="60"/>
      <c r="H108" s="68"/>
      <c r="I108" s="20"/>
      <c r="J108" s="69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1:20" s="128" customFormat="1" ht="12" customHeight="1">
      <c r="A109" s="120" t="s">
        <v>75</v>
      </c>
      <c r="B109" s="120"/>
      <c r="C109" s="129"/>
      <c r="D109" s="122"/>
      <c r="E109" s="160"/>
      <c r="F109" s="123"/>
      <c r="G109" s="124"/>
      <c r="H109" s="122"/>
      <c r="I109" s="126"/>
      <c r="J109" s="127">
        <v>6573</v>
      </c>
      <c r="L109" s="126"/>
      <c r="M109" s="126"/>
      <c r="N109" s="126"/>
      <c r="O109" s="126"/>
      <c r="P109" s="126"/>
      <c r="Q109" s="126"/>
      <c r="R109" s="126"/>
      <c r="S109" s="126"/>
      <c r="T109" s="126"/>
    </row>
    <row r="110" spans="1:20" s="128" customFormat="1" ht="12" customHeight="1">
      <c r="A110" s="120" t="s">
        <v>76</v>
      </c>
      <c r="B110" s="120"/>
      <c r="C110" s="129"/>
      <c r="D110" s="122"/>
      <c r="E110" s="160"/>
      <c r="F110" s="123"/>
      <c r="G110" s="124"/>
      <c r="H110" s="122"/>
      <c r="I110" s="126"/>
      <c r="J110" s="127">
        <v>7973</v>
      </c>
      <c r="L110" s="126"/>
      <c r="M110" s="126"/>
      <c r="N110" s="126"/>
      <c r="O110" s="126"/>
      <c r="P110" s="126"/>
      <c r="Q110" s="126"/>
      <c r="R110" s="126"/>
      <c r="S110" s="126"/>
      <c r="T110" s="126"/>
    </row>
    <row r="111" spans="1:20" s="128" customFormat="1" ht="12" customHeight="1">
      <c r="A111" s="85" t="s">
        <v>77</v>
      </c>
      <c r="B111" s="85"/>
      <c r="C111" s="131"/>
      <c r="D111" s="132"/>
      <c r="E111" s="161"/>
      <c r="F111" s="133"/>
      <c r="G111" s="134"/>
      <c r="H111" s="132"/>
      <c r="I111" s="136"/>
      <c r="J111" s="137">
        <v>6745</v>
      </c>
      <c r="L111" s="126"/>
      <c r="M111" s="126"/>
      <c r="N111" s="126"/>
      <c r="O111" s="126"/>
      <c r="P111" s="126"/>
      <c r="Q111" s="126"/>
      <c r="R111" s="126"/>
      <c r="S111" s="126"/>
      <c r="T111" s="126"/>
    </row>
    <row r="112" spans="1:20" s="42" customFormat="1" ht="12.75" customHeight="1">
      <c r="A112" s="36" t="s">
        <v>78</v>
      </c>
      <c r="B112" s="36"/>
      <c r="C112" s="63"/>
      <c r="D112" s="148"/>
      <c r="E112" s="165"/>
      <c r="F112" s="150"/>
      <c r="G112" s="37"/>
      <c r="H112" s="148"/>
      <c r="I112" s="20"/>
      <c r="J112" s="73">
        <f>SUM(J109:J111)</f>
        <v>21291</v>
      </c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1:24" s="42" customFormat="1" ht="5.0999999999999996" customHeight="1">
      <c r="A113" s="36"/>
      <c r="B113" s="36"/>
      <c r="C113" s="63"/>
      <c r="D113" s="71"/>
      <c r="E113" s="166"/>
      <c r="F113" s="72"/>
      <c r="G113" s="37"/>
      <c r="H113" s="71"/>
      <c r="I113" s="20"/>
      <c r="J113" s="74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4" s="128" customFormat="1" ht="12" customHeight="1">
      <c r="A114" s="85" t="s">
        <v>79</v>
      </c>
      <c r="B114" s="85"/>
      <c r="C114" s="131"/>
      <c r="D114" s="132">
        <v>1587</v>
      </c>
      <c r="E114" s="161">
        <v>66</v>
      </c>
      <c r="F114" s="133">
        <f>SUM(D114:E114)</f>
        <v>1653</v>
      </c>
      <c r="G114" s="134"/>
      <c r="H114" s="132">
        <v>0</v>
      </c>
      <c r="I114" s="136"/>
      <c r="J114" s="137">
        <v>34896</v>
      </c>
      <c r="L114" s="126"/>
      <c r="M114" s="126"/>
      <c r="N114" s="126"/>
      <c r="O114" s="126"/>
      <c r="P114" s="126"/>
      <c r="Q114" s="126"/>
      <c r="R114" s="126"/>
      <c r="S114" s="126"/>
      <c r="T114" s="126"/>
    </row>
    <row r="115" spans="1:24" s="145" customFormat="1" ht="12.75" customHeight="1">
      <c r="A115" s="140" t="s">
        <v>126</v>
      </c>
      <c r="B115" s="140"/>
      <c r="C115" s="141"/>
      <c r="D115" s="142">
        <f>D114+D106+D99+D85</f>
        <v>6906</v>
      </c>
      <c r="E115" s="142">
        <f>E114+E112+E106+E99+E85</f>
        <v>754</v>
      </c>
      <c r="F115" s="50">
        <f>SUM(D115:E115)</f>
        <v>7660</v>
      </c>
      <c r="G115" s="143"/>
      <c r="H115" s="49">
        <f>H112+H106+H99+H85</f>
        <v>1128</v>
      </c>
      <c r="I115" s="126"/>
      <c r="J115" s="144">
        <f>J114+J112+J106+J99+J85</f>
        <v>755553</v>
      </c>
      <c r="L115" s="126"/>
      <c r="M115" s="126"/>
      <c r="N115" s="126"/>
      <c r="O115" s="126"/>
      <c r="P115" s="126"/>
      <c r="Q115" s="126"/>
      <c r="R115" s="126"/>
      <c r="S115" s="126"/>
      <c r="T115" s="126"/>
    </row>
    <row r="116" spans="1:24" s="145" customFormat="1" ht="12.75" customHeight="1">
      <c r="A116" s="140"/>
      <c r="B116" s="140"/>
      <c r="C116" s="141"/>
      <c r="D116" s="142"/>
      <c r="E116" s="142"/>
      <c r="F116" s="50"/>
      <c r="G116" s="143"/>
      <c r="H116" s="49"/>
      <c r="I116" s="126"/>
      <c r="J116" s="144"/>
      <c r="L116" s="126"/>
      <c r="M116" s="126"/>
      <c r="N116" s="126"/>
      <c r="O116" s="126"/>
      <c r="P116" s="126"/>
      <c r="Q116" s="126"/>
      <c r="R116" s="126"/>
      <c r="S116" s="126"/>
      <c r="T116" s="126"/>
    </row>
    <row r="117" spans="1:24" s="29" customFormat="1" ht="15" customHeight="1">
      <c r="A117" s="53"/>
      <c r="B117" s="53"/>
      <c r="C117" s="54"/>
      <c r="D117" s="54"/>
      <c r="E117" s="54"/>
      <c r="F117" s="61"/>
      <c r="G117" s="34"/>
      <c r="H117" s="30"/>
      <c r="I117" s="20"/>
      <c r="J117" s="62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4" s="14" customFormat="1" ht="24" customHeight="1">
      <c r="A118" s="8" t="s">
        <v>0</v>
      </c>
      <c r="B118" s="8"/>
      <c r="C118" s="9"/>
      <c r="D118" s="9"/>
      <c r="E118" s="9"/>
      <c r="F118" s="10"/>
      <c r="G118" s="11"/>
      <c r="H118" s="12"/>
      <c r="I118"/>
      <c r="J118" s="13"/>
      <c r="L118"/>
      <c r="M118"/>
      <c r="N118"/>
      <c r="O118"/>
      <c r="P118"/>
      <c r="Q118"/>
      <c r="R118"/>
      <c r="S118"/>
      <c r="T118"/>
    </row>
    <row r="119" spans="1:24" s="16" customFormat="1" ht="15" customHeight="1">
      <c r="A119" s="15" t="s">
        <v>109</v>
      </c>
      <c r="B119" s="15"/>
      <c r="F119" s="17"/>
      <c r="G119" s="18"/>
      <c r="I119"/>
      <c r="J119" s="19"/>
      <c r="L119"/>
      <c r="M119"/>
      <c r="N119"/>
      <c r="O119"/>
      <c r="P119"/>
      <c r="Q119"/>
      <c r="R119"/>
      <c r="S119"/>
      <c r="T119"/>
    </row>
    <row r="120" spans="1:24" s="22" customFormat="1" ht="20.100000000000001" customHeight="1">
      <c r="B120" s="23"/>
      <c r="C120" s="24"/>
      <c r="D120" s="245" t="s">
        <v>121</v>
      </c>
      <c r="E120" s="245"/>
      <c r="F120" s="245"/>
      <c r="G120" s="245"/>
      <c r="H120" s="245"/>
      <c r="I120" s="20"/>
      <c r="J120" s="25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24" s="22" customFormat="1" ht="14.25" customHeight="1">
      <c r="A121" s="23"/>
      <c r="B121" s="23"/>
      <c r="C121" s="24"/>
      <c r="D121" s="247" t="s">
        <v>120</v>
      </c>
      <c r="E121" s="247"/>
      <c r="F121" s="247"/>
      <c r="G121" s="247"/>
      <c r="H121" s="197"/>
      <c r="I121" s="20"/>
      <c r="J121" s="26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4" s="22" customFormat="1" ht="30" customHeight="1" thickBot="1">
      <c r="A122" s="206" t="s">
        <v>104</v>
      </c>
      <c r="B122" s="206"/>
      <c r="C122" s="207"/>
      <c r="D122" s="208" t="s">
        <v>105</v>
      </c>
      <c r="E122" s="208" t="s">
        <v>106</v>
      </c>
      <c r="F122" s="208" t="s">
        <v>107</v>
      </c>
      <c r="G122" s="212" t="s">
        <v>103</v>
      </c>
      <c r="H122" s="213" t="s">
        <v>1</v>
      </c>
      <c r="I122" s="214"/>
      <c r="J122" s="211" t="s">
        <v>108</v>
      </c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s="222" customFormat="1" ht="20.100000000000001" customHeight="1">
      <c r="A123" s="228" t="s">
        <v>80</v>
      </c>
      <c r="B123" s="228"/>
      <c r="C123" s="229"/>
      <c r="D123" s="229"/>
      <c r="E123" s="229"/>
      <c r="F123" s="229"/>
      <c r="G123" s="231"/>
      <c r="H123" s="232"/>
      <c r="I123" s="239"/>
      <c r="J123" s="234"/>
      <c r="L123" s="146"/>
      <c r="M123" s="146"/>
      <c r="N123" s="146"/>
      <c r="O123" s="146"/>
      <c r="P123" s="146"/>
      <c r="Q123" s="146"/>
      <c r="R123" s="146"/>
      <c r="S123" s="146"/>
      <c r="T123" s="146"/>
    </row>
    <row r="124" spans="1:24" s="128" customFormat="1" ht="12" customHeight="1">
      <c r="A124" s="120" t="s">
        <v>81</v>
      </c>
      <c r="B124" s="120"/>
      <c r="C124" s="129"/>
      <c r="D124" s="122"/>
      <c r="E124" s="122"/>
      <c r="F124" s="152"/>
      <c r="G124" s="153">
        <v>597</v>
      </c>
      <c r="H124" s="125">
        <v>0</v>
      </c>
      <c r="I124" s="126"/>
      <c r="J124" s="127">
        <v>42070</v>
      </c>
      <c r="L124" s="126"/>
      <c r="M124" s="126"/>
      <c r="N124" s="126"/>
      <c r="O124" s="126"/>
      <c r="P124" s="126"/>
      <c r="Q124" s="126"/>
      <c r="R124" s="126"/>
      <c r="S124" s="126"/>
      <c r="T124" s="126"/>
    </row>
    <row r="125" spans="1:24" s="128" customFormat="1" ht="12" customHeight="1">
      <c r="A125" s="120" t="s">
        <v>82</v>
      </c>
      <c r="B125" s="120"/>
      <c r="C125" s="129"/>
      <c r="D125" s="122"/>
      <c r="E125" s="122"/>
      <c r="F125" s="123"/>
      <c r="G125" s="123">
        <v>0</v>
      </c>
      <c r="H125" s="125">
        <v>75</v>
      </c>
      <c r="I125" s="126"/>
      <c r="J125" s="127">
        <v>47783</v>
      </c>
      <c r="L125" s="126"/>
      <c r="M125" s="126"/>
      <c r="N125" s="126"/>
      <c r="O125" s="126"/>
      <c r="P125" s="126"/>
      <c r="Q125" s="126"/>
      <c r="R125" s="126"/>
      <c r="S125" s="126"/>
      <c r="T125" s="126"/>
    </row>
    <row r="126" spans="1:24" s="128" customFormat="1" ht="12" customHeight="1">
      <c r="A126" s="120" t="s">
        <v>97</v>
      </c>
      <c r="B126" s="120"/>
      <c r="C126" s="129"/>
      <c r="D126" s="122"/>
      <c r="E126" s="122"/>
      <c r="F126" s="123"/>
      <c r="G126" s="123">
        <v>0</v>
      </c>
      <c r="H126" s="125">
        <v>0</v>
      </c>
      <c r="I126" s="126"/>
      <c r="J126" s="127">
        <v>178449</v>
      </c>
      <c r="L126" s="126"/>
      <c r="M126" s="126"/>
      <c r="N126" s="126"/>
      <c r="O126" s="126"/>
      <c r="P126" s="126"/>
      <c r="Q126" s="126"/>
      <c r="R126" s="126"/>
      <c r="S126" s="126"/>
      <c r="T126" s="126"/>
    </row>
    <row r="127" spans="1:24" s="128" customFormat="1" ht="12" customHeight="1">
      <c r="A127" s="120" t="s">
        <v>83</v>
      </c>
      <c r="B127" s="120"/>
      <c r="C127" s="129"/>
      <c r="D127" s="122"/>
      <c r="E127" s="122"/>
      <c r="F127" s="123"/>
      <c r="G127" s="123">
        <v>0</v>
      </c>
      <c r="H127" s="125">
        <v>22</v>
      </c>
      <c r="I127" s="126"/>
      <c r="J127" s="127">
        <v>16712</v>
      </c>
      <c r="L127" s="126"/>
      <c r="M127" s="126"/>
      <c r="N127" s="126"/>
      <c r="O127" s="126"/>
      <c r="P127" s="126"/>
      <c r="Q127" s="126"/>
      <c r="R127" s="126"/>
      <c r="S127" s="126"/>
      <c r="T127" s="126"/>
    </row>
    <row r="128" spans="1:24" s="128" customFormat="1" ht="12" customHeight="1">
      <c r="A128" s="120" t="s">
        <v>84</v>
      </c>
      <c r="B128" s="120"/>
      <c r="C128" s="129"/>
      <c r="D128" s="122"/>
      <c r="E128" s="122"/>
      <c r="F128" s="123"/>
      <c r="G128" s="123">
        <v>0</v>
      </c>
      <c r="H128" s="125">
        <v>54</v>
      </c>
      <c r="I128" s="126"/>
      <c r="J128" s="127">
        <v>34164</v>
      </c>
      <c r="L128" s="126"/>
      <c r="M128" s="126"/>
      <c r="N128" s="126"/>
      <c r="O128" s="126"/>
      <c r="P128" s="126"/>
      <c r="Q128" s="126"/>
      <c r="R128" s="126"/>
      <c r="S128" s="126"/>
      <c r="T128" s="126"/>
    </row>
    <row r="129" spans="1:50" s="128" customFormat="1" ht="12" customHeight="1">
      <c r="A129" s="120" t="s">
        <v>85</v>
      </c>
      <c r="B129" s="120"/>
      <c r="C129" s="129"/>
      <c r="D129" s="122"/>
      <c r="E129" s="122"/>
      <c r="F129" s="123"/>
      <c r="G129" s="123">
        <v>0</v>
      </c>
      <c r="H129" s="125">
        <v>14</v>
      </c>
      <c r="I129" s="126"/>
      <c r="J129" s="127">
        <v>20977</v>
      </c>
      <c r="L129" s="126"/>
      <c r="M129" s="126"/>
      <c r="N129" s="126"/>
      <c r="O129" s="126"/>
      <c r="P129" s="126"/>
      <c r="Q129" s="126"/>
      <c r="R129" s="126"/>
      <c r="S129" s="126"/>
      <c r="T129" s="126"/>
    </row>
    <row r="130" spans="1:50" s="128" customFormat="1" ht="12" customHeight="1">
      <c r="A130" s="85" t="s">
        <v>86</v>
      </c>
      <c r="B130" s="85"/>
      <c r="C130" s="131"/>
      <c r="D130" s="132"/>
      <c r="E130" s="132"/>
      <c r="F130" s="133"/>
      <c r="G130" s="133">
        <v>0</v>
      </c>
      <c r="H130" s="135">
        <v>0</v>
      </c>
      <c r="I130" s="136"/>
      <c r="J130" s="137">
        <v>141207</v>
      </c>
      <c r="L130" s="126"/>
      <c r="M130" s="126"/>
      <c r="N130" s="126"/>
      <c r="O130" s="126"/>
      <c r="P130" s="126"/>
      <c r="Q130" s="126"/>
      <c r="R130" s="126"/>
      <c r="S130" s="126"/>
      <c r="T130" s="126"/>
    </row>
    <row r="131" spans="1:50" s="196" customFormat="1" ht="15" customHeight="1">
      <c r="A131" s="188" t="s">
        <v>87</v>
      </c>
      <c r="B131" s="188"/>
      <c r="C131" s="189"/>
      <c r="D131" s="190"/>
      <c r="E131" s="190"/>
      <c r="F131" s="191"/>
      <c r="G131" s="192">
        <f>SUM(G124:G130)</f>
        <v>597</v>
      </c>
      <c r="H131" s="193">
        <f>SUM(H124:H130)</f>
        <v>165</v>
      </c>
      <c r="I131" s="194"/>
      <c r="J131" s="195">
        <f>SUM(J124:J130)</f>
        <v>481362</v>
      </c>
      <c r="L131" s="194"/>
      <c r="M131" s="194"/>
      <c r="N131" s="194"/>
      <c r="O131" s="194"/>
      <c r="P131" s="194"/>
      <c r="Q131" s="194"/>
      <c r="R131" s="194"/>
      <c r="S131" s="194"/>
      <c r="T131" s="194"/>
    </row>
    <row r="132" spans="1:50" s="79" customFormat="1" ht="15" customHeight="1">
      <c r="A132" s="75"/>
      <c r="B132" s="75"/>
      <c r="C132" s="76"/>
      <c r="D132" s="76"/>
      <c r="E132" s="76"/>
      <c r="F132" s="76"/>
      <c r="G132" s="77"/>
      <c r="H132" s="76"/>
      <c r="I132" s="35"/>
      <c r="J132" s="78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1:50" s="42" customFormat="1" ht="15" customHeight="1">
      <c r="A133" s="36" t="s">
        <v>88</v>
      </c>
      <c r="B133" s="36"/>
      <c r="C133" s="20"/>
      <c r="D133" s="38">
        <f>D131+D115+D75+D56+D44+D33+D24</f>
        <v>29621</v>
      </c>
      <c r="E133" s="38">
        <f>E131+E115+E75+E56+E44+E33+E24</f>
        <v>1680</v>
      </c>
      <c r="F133" s="39">
        <f>F131+F115+F75+F56+F44+F33+F24</f>
        <v>31301</v>
      </c>
      <c r="G133" s="154">
        <f>G131</f>
        <v>597</v>
      </c>
      <c r="H133" s="38">
        <f>H131+H115+H75+H56+H44+H33+H24</f>
        <v>4436</v>
      </c>
      <c r="I133" s="20"/>
      <c r="J133" s="41">
        <f>SUM(J131,J115,J75,J56,J44,J33,J24)</f>
        <v>3011449</v>
      </c>
      <c r="K133" s="52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1:50" s="42" customFormat="1" ht="12" hidden="1" customHeight="1">
      <c r="A134" s="36"/>
      <c r="B134" s="36"/>
      <c r="C134" s="38"/>
      <c r="D134" s="38"/>
      <c r="E134" s="38"/>
      <c r="F134" s="39"/>
      <c r="G134" s="40"/>
      <c r="H134" s="38"/>
      <c r="I134" s="20"/>
      <c r="J134" s="41"/>
      <c r="K134" s="52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50" s="42" customFormat="1" ht="12" hidden="1" customHeight="1" outlineLevel="1">
      <c r="A135" s="36"/>
      <c r="B135" s="36"/>
      <c r="C135" s="63"/>
      <c r="D135" s="80"/>
      <c r="E135" s="80"/>
      <c r="F135" s="81"/>
      <c r="G135" s="82"/>
      <c r="H135" s="80"/>
      <c r="I135" s="20"/>
      <c r="J135" s="83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50" s="42" customFormat="1" ht="16.5" customHeight="1" outlineLevel="1">
      <c r="A136" s="36"/>
      <c r="B136" s="36"/>
      <c r="C136" s="63"/>
      <c r="D136" s="80"/>
      <c r="E136" s="80"/>
      <c r="F136" s="81"/>
      <c r="G136" s="82"/>
      <c r="H136" s="167"/>
      <c r="I136" s="20"/>
      <c r="J136" s="83"/>
      <c r="L136" s="147"/>
      <c r="M136" s="147"/>
      <c r="N136" s="151"/>
      <c r="O136" s="20"/>
      <c r="P136" s="20"/>
      <c r="Q136" s="20"/>
      <c r="R136" s="20"/>
      <c r="S136" s="20"/>
      <c r="T136" s="20"/>
    </row>
    <row r="137" spans="1:50" s="42" customFormat="1" ht="24" customHeight="1">
      <c r="A137" s="246" t="s">
        <v>92</v>
      </c>
      <c r="B137" s="246"/>
      <c r="C137" s="80"/>
      <c r="D137" s="122"/>
      <c r="E137" s="122">
        <v>83</v>
      </c>
      <c r="F137" s="123"/>
      <c r="G137" s="123"/>
      <c r="H137" s="241">
        <v>338</v>
      </c>
      <c r="I137" s="33"/>
      <c r="J137" s="127">
        <v>0</v>
      </c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1:50" s="90" customFormat="1" ht="16.5" customHeight="1">
      <c r="A138" s="84"/>
      <c r="B138" s="85"/>
      <c r="C138" s="86"/>
      <c r="D138" s="87"/>
      <c r="E138" s="87"/>
      <c r="F138" s="88"/>
      <c r="G138" s="89"/>
      <c r="H138" s="168"/>
      <c r="I138" s="35"/>
      <c r="J138" s="89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1:50" s="42" customFormat="1" ht="16.5" customHeight="1">
      <c r="A139" s="36" t="s">
        <v>134</v>
      </c>
      <c r="B139" s="36"/>
      <c r="C139" s="155"/>
      <c r="D139" s="156">
        <v>29621</v>
      </c>
      <c r="E139" s="157">
        <f>(E133+E137)</f>
        <v>1763</v>
      </c>
      <c r="F139" s="39">
        <v>32540</v>
      </c>
      <c r="G139" s="154">
        <v>597</v>
      </c>
      <c r="H139" s="38">
        <f>SUM(H133,H137)</f>
        <v>4774</v>
      </c>
      <c r="I139" s="20"/>
      <c r="J139" s="41">
        <v>3011449</v>
      </c>
      <c r="L139" s="158"/>
      <c r="M139" s="20"/>
      <c r="N139" s="20"/>
      <c r="O139" s="20"/>
      <c r="P139" s="20"/>
      <c r="Q139" s="20"/>
      <c r="R139" s="20"/>
      <c r="S139" s="20"/>
      <c r="T139" s="20"/>
    </row>
    <row r="140" spans="1:50" s="42" customFormat="1" ht="16.5" customHeight="1">
      <c r="A140" s="36"/>
      <c r="B140" s="36"/>
      <c r="C140" s="155"/>
      <c r="D140" s="80"/>
      <c r="E140" s="157"/>
      <c r="F140" s="39"/>
      <c r="G140" s="154"/>
      <c r="H140" s="38"/>
      <c r="I140" s="20"/>
      <c r="J140" s="41"/>
      <c r="L140" s="158"/>
      <c r="M140" s="20"/>
      <c r="N140" s="20"/>
      <c r="O140" s="20"/>
      <c r="P140" s="20"/>
      <c r="Q140" s="20"/>
      <c r="R140" s="20"/>
      <c r="S140" s="20"/>
      <c r="T140" s="20"/>
    </row>
    <row r="141" spans="1:50" s="70" customFormat="1" ht="15" customHeight="1">
      <c r="A141" s="91"/>
      <c r="B141" s="91"/>
      <c r="C141" s="92"/>
      <c r="D141" s="92"/>
      <c r="E141" s="92"/>
      <c r="F141" s="149"/>
      <c r="G141" s="93"/>
      <c r="H141" s="92"/>
      <c r="I141" s="20"/>
      <c r="J141" s="94"/>
      <c r="K141" s="79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50" s="184" customFormat="1" ht="17.55" customHeight="1">
      <c r="A142" s="184" t="s">
        <v>112</v>
      </c>
      <c r="AU142" s="185"/>
      <c r="AV142" s="185"/>
      <c r="AW142" s="185"/>
      <c r="AX142" s="185"/>
    </row>
    <row r="143" spans="1:50" s="186" customFormat="1" ht="11.1" customHeight="1">
      <c r="A143" s="186" t="s">
        <v>127</v>
      </c>
      <c r="AU143" s="187"/>
      <c r="AV143" s="187"/>
      <c r="AW143" s="187"/>
      <c r="AX143" s="187"/>
    </row>
    <row r="144" spans="1:50" s="186" customFormat="1" ht="11.1" customHeight="1">
      <c r="A144" s="186" t="s">
        <v>128</v>
      </c>
      <c r="AU144" s="187"/>
      <c r="AV144" s="187"/>
      <c r="AW144" s="187"/>
      <c r="AX144" s="187"/>
    </row>
    <row r="145" spans="1:50" s="186" customFormat="1" ht="11.1" customHeight="1">
      <c r="A145" s="186" t="s">
        <v>129</v>
      </c>
      <c r="AU145" s="187"/>
      <c r="AV145" s="187"/>
      <c r="AW145" s="187"/>
      <c r="AX145" s="187"/>
    </row>
    <row r="146" spans="1:50" s="186" customFormat="1" ht="11.1" customHeight="1">
      <c r="A146" s="186" t="s">
        <v>130</v>
      </c>
      <c r="AU146" s="187"/>
      <c r="AV146" s="187"/>
      <c r="AW146" s="187"/>
      <c r="AX146" s="187"/>
    </row>
    <row r="147" spans="1:50" s="186" customFormat="1" ht="11.1" customHeight="1">
      <c r="A147" s="186" t="s">
        <v>131</v>
      </c>
      <c r="AU147" s="187"/>
      <c r="AV147" s="187"/>
      <c r="AW147" s="187"/>
      <c r="AX147" s="187"/>
    </row>
    <row r="148" spans="1:50" s="184" customFormat="1" ht="20.100000000000001" customHeight="1">
      <c r="A148" s="184" t="s">
        <v>113</v>
      </c>
      <c r="AU148" s="185"/>
      <c r="AV148" s="185"/>
      <c r="AW148" s="185"/>
      <c r="AX148" s="185"/>
    </row>
    <row r="149" spans="1:50" s="186" customFormat="1" ht="11.1" customHeight="1">
      <c r="A149" s="186" t="s">
        <v>114</v>
      </c>
      <c r="AU149" s="187"/>
      <c r="AV149" s="187"/>
      <c r="AW149" s="187"/>
      <c r="AX149" s="187"/>
    </row>
    <row r="150" spans="1:50" s="184" customFormat="1" ht="20.100000000000001" customHeight="1">
      <c r="A150" s="184" t="s">
        <v>115</v>
      </c>
      <c r="AU150" s="185"/>
      <c r="AV150" s="185"/>
      <c r="AW150" s="185"/>
      <c r="AX150" s="185"/>
    </row>
    <row r="151" spans="1:50" s="186" customFormat="1" ht="11.1" customHeight="1">
      <c r="A151" s="186" t="s">
        <v>116</v>
      </c>
      <c r="AU151" s="187"/>
      <c r="AV151" s="187"/>
      <c r="AW151" s="187"/>
      <c r="AX151" s="187"/>
    </row>
    <row r="152" spans="1:50" s="184" customFormat="1" ht="20.100000000000001" customHeight="1">
      <c r="A152" s="184" t="s">
        <v>117</v>
      </c>
      <c r="AU152" s="185"/>
      <c r="AV152" s="185"/>
      <c r="AW152" s="185"/>
      <c r="AX152" s="185"/>
    </row>
    <row r="153" spans="1:50" s="186" customFormat="1" ht="11.1" customHeight="1">
      <c r="A153" s="186" t="s">
        <v>118</v>
      </c>
      <c r="AU153" s="187"/>
      <c r="AV153" s="187"/>
      <c r="AW153" s="187"/>
      <c r="AX153" s="187"/>
    </row>
    <row r="154" spans="1:50" s="184" customFormat="1" ht="20.100000000000001" customHeight="1">
      <c r="A154" s="184" t="s">
        <v>119</v>
      </c>
      <c r="AU154" s="185"/>
      <c r="AV154" s="185"/>
      <c r="AW154" s="185"/>
      <c r="AX154" s="185"/>
    </row>
    <row r="155" spans="1:50" s="186" customFormat="1" ht="11.1" customHeight="1">
      <c r="A155" s="186" t="s">
        <v>132</v>
      </c>
      <c r="AU155" s="187"/>
      <c r="AV155" s="187"/>
      <c r="AW155" s="187"/>
      <c r="AX155" s="187"/>
    </row>
    <row r="156" spans="1:50" s="184" customFormat="1" ht="20.100000000000001" customHeight="1">
      <c r="A156" s="240" t="s">
        <v>135</v>
      </c>
      <c r="AU156" s="185"/>
      <c r="AV156" s="185"/>
      <c r="AW156" s="185"/>
      <c r="AX156" s="185"/>
    </row>
    <row r="157" spans="1:50" s="184" customFormat="1" ht="20.100000000000001" customHeight="1">
      <c r="A157" s="184" t="s">
        <v>133</v>
      </c>
      <c r="AU157" s="185"/>
      <c r="AV157" s="185"/>
      <c r="AW157" s="185"/>
      <c r="AX157" s="185"/>
    </row>
    <row r="158" spans="1:50" s="186" customFormat="1" ht="11.1" customHeight="1">
      <c r="AU158" s="187"/>
      <c r="AV158" s="187"/>
      <c r="AW158" s="187"/>
      <c r="AX158" s="187"/>
    </row>
    <row r="159" spans="1:50" s="186" customFormat="1" ht="11.1" customHeight="1">
      <c r="AU159" s="187"/>
      <c r="AV159" s="187"/>
      <c r="AW159" s="187"/>
      <c r="AX159" s="187"/>
    </row>
    <row r="160" spans="1:50" s="186" customFormat="1" ht="11.1" customHeight="1">
      <c r="AU160" s="187"/>
      <c r="AV160" s="187"/>
      <c r="AW160" s="187"/>
      <c r="AX160" s="187"/>
    </row>
    <row r="161" spans="1:50" s="186" customFormat="1" ht="11.1" customHeight="1">
      <c r="AU161" s="187"/>
      <c r="AV161" s="187"/>
      <c r="AW161" s="187"/>
      <c r="AX161" s="187"/>
    </row>
    <row r="162" spans="1:50" s="186" customFormat="1" ht="11.1" customHeight="1">
      <c r="AU162" s="187"/>
      <c r="AV162" s="187"/>
      <c r="AW162" s="187"/>
      <c r="AX162" s="187"/>
    </row>
    <row r="163" spans="1:50" s="186" customFormat="1" ht="11.1" customHeight="1">
      <c r="AU163" s="187"/>
      <c r="AV163" s="187"/>
      <c r="AW163" s="187"/>
      <c r="AX163" s="187"/>
    </row>
    <row r="164" spans="1:50" s="186" customFormat="1" ht="11.1" customHeight="1">
      <c r="AU164" s="187"/>
      <c r="AV164" s="187"/>
      <c r="AW164" s="187"/>
      <c r="AX164" s="187"/>
    </row>
    <row r="165" spans="1:50" s="100" customFormat="1" ht="15" customHeight="1">
      <c r="A165" s="96"/>
      <c r="B165" s="96"/>
      <c r="C165" s="97"/>
      <c r="D165" s="97"/>
      <c r="E165" s="97"/>
      <c r="F165" s="61"/>
      <c r="G165" s="98"/>
      <c r="H165" s="99"/>
      <c r="I165" s="20"/>
      <c r="J165" s="62"/>
      <c r="L165" s="20"/>
      <c r="M165" s="20"/>
      <c r="N165" s="20"/>
      <c r="O165" s="20"/>
      <c r="P165" s="20"/>
      <c r="Q165" s="20"/>
      <c r="R165" s="20"/>
      <c r="S165" s="20"/>
      <c r="T165" s="20"/>
    </row>
    <row r="166" spans="1:50" s="176" customFormat="1" ht="15" customHeight="1">
      <c r="A166" s="242" t="s">
        <v>95</v>
      </c>
      <c r="B166" s="169"/>
      <c r="C166" s="170"/>
      <c r="D166" s="170"/>
      <c r="E166" s="170"/>
      <c r="F166" s="171"/>
      <c r="G166" s="172"/>
      <c r="H166" s="173"/>
      <c r="I166" s="174"/>
      <c r="J166" s="175"/>
      <c r="L166" s="174"/>
      <c r="M166" s="174"/>
      <c r="N166" s="174"/>
      <c r="O166" s="174"/>
      <c r="P166" s="174"/>
      <c r="Q166" s="174"/>
      <c r="R166" s="174"/>
      <c r="S166" s="174"/>
      <c r="T166" s="174"/>
    </row>
    <row r="167" spans="1:50" s="183" customFormat="1" ht="15" customHeight="1">
      <c r="A167" s="242" t="s">
        <v>111</v>
      </c>
      <c r="B167" s="177"/>
      <c r="C167" s="178"/>
      <c r="D167" s="178"/>
      <c r="E167" s="178"/>
      <c r="F167" s="179"/>
      <c r="G167" s="180"/>
      <c r="H167" s="181"/>
      <c r="I167" s="28"/>
      <c r="J167" s="182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1:50" s="107" customFormat="1" ht="10.199999999999999">
      <c r="A168" s="101"/>
      <c r="B168" s="101"/>
      <c r="C168" s="102"/>
      <c r="D168" s="102"/>
      <c r="E168" s="102"/>
      <c r="F168" s="103"/>
      <c r="G168" s="104"/>
      <c r="H168" s="105"/>
      <c r="I168" s="20"/>
      <c r="J168" s="106"/>
      <c r="L168" s="20"/>
      <c r="M168" s="20"/>
      <c r="N168" s="20"/>
      <c r="O168" s="20"/>
      <c r="P168" s="20"/>
      <c r="Q168" s="20"/>
      <c r="R168" s="20"/>
      <c r="S168" s="20"/>
      <c r="T168" s="20"/>
    </row>
    <row r="169" spans="1:50" s="29" customFormat="1" ht="10.199999999999999">
      <c r="A169" s="95"/>
      <c r="B169" s="95"/>
      <c r="C169" s="54"/>
      <c r="D169" s="54"/>
      <c r="E169" s="54"/>
      <c r="F169" s="61"/>
      <c r="G169" s="34"/>
      <c r="H169" s="30"/>
      <c r="I169" s="20"/>
      <c r="J169" s="62"/>
      <c r="L169" s="20"/>
      <c r="M169" s="20"/>
      <c r="N169" s="20"/>
      <c r="O169" s="20"/>
      <c r="P169" s="20"/>
      <c r="Q169" s="20"/>
      <c r="R169" s="20"/>
      <c r="S169" s="20"/>
      <c r="T169" s="20"/>
    </row>
    <row r="174" spans="1:50" s="109" customFormat="1" ht="13.8">
      <c r="A174" s="108"/>
      <c r="B174" s="108"/>
      <c r="C174" s="108"/>
      <c r="D174" s="108"/>
      <c r="J174" s="110"/>
    </row>
    <row r="175" spans="1:50" s="109" customFormat="1" ht="13.8">
      <c r="A175" s="108"/>
      <c r="B175" s="108"/>
      <c r="C175" s="108"/>
      <c r="D175" s="108"/>
      <c r="J175" s="110"/>
    </row>
    <row r="176" spans="1:50" s="117" customFormat="1" ht="13.2">
      <c r="A176" s="111"/>
      <c r="B176" s="111"/>
      <c r="C176" s="112"/>
      <c r="D176" s="112"/>
      <c r="E176" s="112"/>
      <c r="F176" s="113"/>
      <c r="G176" s="114"/>
      <c r="H176" s="115"/>
      <c r="I176"/>
      <c r="J176" s="116"/>
      <c r="L176"/>
      <c r="M176"/>
      <c r="N176"/>
      <c r="O176"/>
      <c r="P176"/>
      <c r="Q176"/>
      <c r="R176"/>
      <c r="S176"/>
      <c r="T176"/>
    </row>
    <row r="177" spans="1:20" s="117" customFormat="1" ht="13.2">
      <c r="A177" s="111"/>
      <c r="B177" s="111"/>
      <c r="C177" s="112"/>
      <c r="D177" s="112"/>
      <c r="E177" s="112"/>
      <c r="F177" s="113"/>
      <c r="G177" s="114"/>
      <c r="H177" s="115"/>
      <c r="I177"/>
      <c r="J177" s="116"/>
      <c r="L177"/>
      <c r="M177"/>
      <c r="N177"/>
      <c r="O177"/>
      <c r="P177"/>
      <c r="Q177"/>
      <c r="R177"/>
      <c r="S177"/>
      <c r="T177"/>
    </row>
    <row r="178" spans="1:20" s="7" customFormat="1" ht="12.75" customHeight="1">
      <c r="A178" s="118"/>
      <c r="B178" s="118"/>
      <c r="C178" s="2"/>
      <c r="D178" s="2"/>
      <c r="E178" s="2"/>
      <c r="F178" s="3"/>
      <c r="G178" s="4"/>
      <c r="H178" s="5"/>
      <c r="I178"/>
      <c r="J178" s="6"/>
      <c r="L178"/>
      <c r="M178"/>
      <c r="N178"/>
      <c r="O178"/>
      <c r="P178"/>
      <c r="Q178"/>
      <c r="R178"/>
      <c r="S178"/>
      <c r="T178"/>
    </row>
    <row r="179" spans="1:20" s="7" customFormat="1" ht="12.75" customHeight="1">
      <c r="A179" s="118"/>
      <c r="B179" s="118"/>
      <c r="C179" s="2"/>
      <c r="D179" s="2"/>
      <c r="E179" s="2"/>
      <c r="F179" s="3"/>
      <c r="G179" s="4"/>
      <c r="H179" s="5"/>
      <c r="I179"/>
      <c r="J179" s="6"/>
      <c r="L179"/>
      <c r="M179"/>
      <c r="N179"/>
      <c r="O179"/>
      <c r="P179"/>
      <c r="Q179"/>
      <c r="R179"/>
      <c r="S179"/>
      <c r="T179"/>
    </row>
    <row r="180" spans="1:20" s="7" customFormat="1" ht="12.75" customHeight="1">
      <c r="A180" s="118"/>
      <c r="B180" s="118"/>
      <c r="C180" s="2"/>
      <c r="D180" s="2"/>
      <c r="E180" s="2"/>
      <c r="F180" s="3"/>
      <c r="G180" s="4"/>
      <c r="H180" s="5"/>
      <c r="I180"/>
      <c r="J180" s="6"/>
      <c r="L180"/>
      <c r="M180"/>
      <c r="N180"/>
      <c r="O180"/>
      <c r="P180"/>
      <c r="Q180"/>
      <c r="R180"/>
      <c r="S180"/>
      <c r="T180"/>
    </row>
    <row r="181" spans="1:20" s="7" customFormat="1" ht="12.75" customHeight="1">
      <c r="A181" s="118"/>
      <c r="B181" s="118"/>
      <c r="C181" s="2"/>
      <c r="D181" s="2"/>
      <c r="E181" s="2"/>
      <c r="F181" s="3"/>
      <c r="G181" s="4"/>
      <c r="H181" s="5"/>
      <c r="I181"/>
      <c r="J181" s="6"/>
      <c r="L181"/>
      <c r="M181"/>
      <c r="N181"/>
      <c r="O181"/>
      <c r="P181"/>
      <c r="Q181"/>
      <c r="R181"/>
      <c r="S181"/>
      <c r="T181"/>
    </row>
    <row r="182" spans="1:20" s="7" customFormat="1" ht="12.75" customHeight="1">
      <c r="A182" s="118"/>
      <c r="B182" s="118"/>
      <c r="C182" s="2"/>
      <c r="D182" s="2"/>
      <c r="E182" s="2"/>
      <c r="F182" s="3"/>
      <c r="G182" s="4"/>
      <c r="H182" s="5"/>
      <c r="I182"/>
      <c r="J182" s="6"/>
      <c r="L182"/>
      <c r="M182"/>
      <c r="N182"/>
      <c r="O182"/>
      <c r="P182"/>
      <c r="Q182"/>
      <c r="R182"/>
      <c r="S182"/>
      <c r="T182"/>
    </row>
    <row r="183" spans="1:20" s="7" customFormat="1" ht="12.75" customHeight="1">
      <c r="A183" s="118"/>
      <c r="B183" s="118"/>
      <c r="C183" s="2"/>
      <c r="D183" s="2"/>
      <c r="E183" s="2"/>
      <c r="F183" s="3"/>
      <c r="G183" s="4"/>
      <c r="H183" s="5"/>
      <c r="I183"/>
      <c r="J183" s="6"/>
      <c r="L183"/>
      <c r="M183"/>
      <c r="N183"/>
      <c r="O183"/>
      <c r="P183"/>
      <c r="Q183"/>
      <c r="R183"/>
      <c r="S183"/>
      <c r="T183"/>
    </row>
    <row r="184" spans="1:20" s="7" customFormat="1" ht="12.75" customHeight="1">
      <c r="A184" s="118"/>
      <c r="B184" s="118"/>
      <c r="C184" s="2"/>
      <c r="D184" s="2"/>
      <c r="E184" s="2"/>
      <c r="F184" s="3"/>
      <c r="G184" s="4"/>
      <c r="H184" s="5"/>
      <c r="I184"/>
      <c r="J184" s="6"/>
      <c r="L184"/>
      <c r="M184"/>
      <c r="N184"/>
      <c r="O184"/>
      <c r="P184"/>
      <c r="Q184"/>
      <c r="R184"/>
      <c r="S184"/>
      <c r="T184"/>
    </row>
  </sheetData>
  <mergeCells count="10">
    <mergeCell ref="D4:H4"/>
    <mergeCell ref="D5:G5"/>
    <mergeCell ref="F6:G6"/>
    <mergeCell ref="D61:H61"/>
    <mergeCell ref="D62:G62"/>
    <mergeCell ref="F63:G63"/>
    <mergeCell ref="A87:B87"/>
    <mergeCell ref="D120:H120"/>
    <mergeCell ref="A137:B137"/>
    <mergeCell ref="D121:G121"/>
  </mergeCells>
  <printOptions horizontalCentered="1" verticalCentered="1"/>
  <pageMargins left="0.4" right="0.4" top="0.34" bottom="0.5" header="0.5" footer="0.4"/>
  <pageSetup scale="98" orientation="portrait" r:id="rId1"/>
  <headerFooter alignWithMargins="0"/>
  <rowBreaks count="2" manualBreakCount="2">
    <brk id="57" max="9" man="1"/>
    <brk id="116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Departmental Data Majors_Space</vt:lpstr>
      <vt:lpstr>'Departmental Data Majors_Space'!Print_Area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Dobbe, Nadine K [I RES]</cp:lastModifiedBy>
  <cp:lastPrinted>2018-10-09T20:59:43Z</cp:lastPrinted>
  <dcterms:created xsi:type="dcterms:W3CDTF">2014-01-21T15:18:41Z</dcterms:created>
  <dcterms:modified xsi:type="dcterms:W3CDTF">2018-10-09T20:59:55Z</dcterms:modified>
</cp:coreProperties>
</file>